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tacs-my.sharepoint.com/personal/pvas_mitacs_ca/Documents/"/>
    </mc:Choice>
  </mc:AlternateContent>
  <xr:revisionPtr revIDLastSave="4" documentId="8_{48F761CC-0E6A-46A5-9281-7D870F319C9D}" xr6:coauthVersionLast="47" xr6:coauthVersionMax="47" xr10:uidLastSave="{6CE087DA-5730-4135-B743-28A78CB84BA6}"/>
  <bookViews>
    <workbookView xWindow="-110" yWindow="-110" windowWidth="22780" windowHeight="14540" tabRatio="742" firstSheet="1" activeTab="2" xr2:uid="{00000000-000D-0000-FFFF-FFFF00000000}"/>
  </bookViews>
  <sheets>
    <sheet name="Consultations – interne" sheetId="32" state="hidden" r:id="rId1"/>
    <sheet name="Instructions" sheetId="25" r:id="rId2"/>
    <sheet name="1 – Partenaires et supervision" sheetId="30" r:id="rId3"/>
    <sheet name="2 – Budget – Standard" sheetId="33" r:id="rId4"/>
    <sheet name="3 – Vérification proposition" sheetId="34" r:id="rId5"/>
    <sheet name="Annexe A – Sommaire de la factu" sheetId="29" state="hidden" r:id="rId6"/>
  </sheets>
  <definedNames>
    <definedName name="AcademicSupervisors">Table_AcademicSupervisors[Nom de la personne responsable de la supervision et de la personne responsable de la cosupervision]</definedName>
    <definedName name="InternDegreeLevels">Table_InternDegreeLevel[Niveau d’études du ou de la stagiaire]</definedName>
    <definedName name="InternshipTypes">Table_ProgramCategoryLookups[Type de stage]</definedName>
    <definedName name="PartnerNames">Table_Partners[Nom du partenaire]</definedName>
    <definedName name="_xlnm.Print_Area" localSheetId="3">'2 – Budget – Standard'!$A$1:$Z$110</definedName>
  </definedNames>
  <calcPr calcId="191028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32" l="1"/>
  <c r="E20" i="32"/>
  <c r="E24" i="32"/>
  <c r="E23" i="32"/>
  <c r="E22" i="32"/>
  <c r="E21" i="32"/>
  <c r="E10" i="32"/>
  <c r="E11" i="32"/>
  <c r="E18" i="32"/>
  <c r="E17" i="32"/>
  <c r="F93" i="33"/>
  <c r="F94" i="33"/>
  <c r="F95" i="33"/>
  <c r="F96" i="33"/>
  <c r="F97" i="33"/>
  <c r="F98" i="33"/>
  <c r="F99" i="33"/>
  <c r="F100" i="33"/>
  <c r="L93" i="33"/>
  <c r="L94" i="33"/>
  <c r="L95" i="33"/>
  <c r="L96" i="33"/>
  <c r="L97" i="33"/>
  <c r="L98" i="33"/>
  <c r="L99" i="33"/>
  <c r="L100" i="33"/>
  <c r="M93" i="33"/>
  <c r="O93" i="33" s="1"/>
  <c r="U93" i="33" s="1"/>
  <c r="V93" i="33" s="1"/>
  <c r="M94" i="33"/>
  <c r="O94" i="33" s="1"/>
  <c r="U94" i="33" s="1"/>
  <c r="V94" i="33" s="1"/>
  <c r="M95" i="33"/>
  <c r="O95" i="33" s="1"/>
  <c r="U95" i="33" s="1"/>
  <c r="V95" i="33" s="1"/>
  <c r="M96" i="33"/>
  <c r="O96" i="33" s="1"/>
  <c r="U96" i="33" s="1"/>
  <c r="V96" i="33" s="1"/>
  <c r="M97" i="33"/>
  <c r="O97" i="33" s="1"/>
  <c r="U97" i="33" s="1"/>
  <c r="V97" i="33" s="1"/>
  <c r="M98" i="33"/>
  <c r="O98" i="33" s="1"/>
  <c r="U98" i="33" s="1"/>
  <c r="V98" i="33" s="1"/>
  <c r="M99" i="33"/>
  <c r="O99" i="33" s="1"/>
  <c r="U99" i="33" s="1"/>
  <c r="V99" i="33" s="1"/>
  <c r="M100" i="33"/>
  <c r="O100" i="33" s="1"/>
  <c r="U100" i="33" s="1"/>
  <c r="V100" i="33" s="1"/>
  <c r="Q93" i="33"/>
  <c r="T93" i="33" s="1"/>
  <c r="Q94" i="33"/>
  <c r="S94" i="33" s="1"/>
  <c r="Q95" i="33"/>
  <c r="T95" i="33" s="1"/>
  <c r="Q96" i="33"/>
  <c r="T96" i="33" s="1"/>
  <c r="Q97" i="33"/>
  <c r="T97" i="33" s="1"/>
  <c r="Q98" i="33"/>
  <c r="T98" i="33" s="1"/>
  <c r="Q99" i="33"/>
  <c r="S99" i="33" s="1"/>
  <c r="Q100" i="33"/>
  <c r="S100" i="33" s="1"/>
  <c r="X93" i="33"/>
  <c r="X94" i="33"/>
  <c r="X95" i="33"/>
  <c r="X96" i="33"/>
  <c r="X97" i="33"/>
  <c r="X98" i="33"/>
  <c r="X99" i="33"/>
  <c r="X100" i="33"/>
  <c r="Y93" i="33"/>
  <c r="Y94" i="33"/>
  <c r="Y95" i="33"/>
  <c r="Y96" i="33"/>
  <c r="Y97" i="33"/>
  <c r="Y98" i="33"/>
  <c r="Y99" i="33"/>
  <c r="Y100" i="33"/>
  <c r="F83" i="33"/>
  <c r="F84" i="33"/>
  <c r="F85" i="33"/>
  <c r="F86" i="33"/>
  <c r="F87" i="33"/>
  <c r="F88" i="33"/>
  <c r="F89" i="33"/>
  <c r="F90" i="33"/>
  <c r="F91" i="33"/>
  <c r="L83" i="33"/>
  <c r="L84" i="33"/>
  <c r="L85" i="33"/>
  <c r="L86" i="33"/>
  <c r="L87" i="33"/>
  <c r="L88" i="33"/>
  <c r="L89" i="33"/>
  <c r="L90" i="33"/>
  <c r="L91" i="33"/>
  <c r="M83" i="33"/>
  <c r="O83" i="33" s="1"/>
  <c r="U83" i="33" s="1"/>
  <c r="V83" i="33" s="1"/>
  <c r="M84" i="33"/>
  <c r="O84" i="33" s="1"/>
  <c r="U84" i="33" s="1"/>
  <c r="V84" i="33" s="1"/>
  <c r="M85" i="33"/>
  <c r="O85" i="33" s="1"/>
  <c r="U85" i="33" s="1"/>
  <c r="V85" i="33" s="1"/>
  <c r="M86" i="33"/>
  <c r="O86" i="33" s="1"/>
  <c r="U86" i="33" s="1"/>
  <c r="V86" i="33" s="1"/>
  <c r="M87" i="33"/>
  <c r="O87" i="33" s="1"/>
  <c r="U87" i="33" s="1"/>
  <c r="V87" i="33" s="1"/>
  <c r="M88" i="33"/>
  <c r="O88" i="33" s="1"/>
  <c r="U88" i="33" s="1"/>
  <c r="V88" i="33" s="1"/>
  <c r="M89" i="33"/>
  <c r="O89" i="33" s="1"/>
  <c r="U89" i="33" s="1"/>
  <c r="V89" i="33" s="1"/>
  <c r="M90" i="33"/>
  <c r="O90" i="33" s="1"/>
  <c r="U90" i="33" s="1"/>
  <c r="V90" i="33" s="1"/>
  <c r="M91" i="33"/>
  <c r="O91" i="33" s="1"/>
  <c r="U91" i="33" s="1"/>
  <c r="V91" i="33" s="1"/>
  <c r="Q83" i="33"/>
  <c r="S83" i="33" s="1"/>
  <c r="Q84" i="33"/>
  <c r="S84" i="33" s="1"/>
  <c r="Q85" i="33"/>
  <c r="T85" i="33" s="1"/>
  <c r="Q86" i="33"/>
  <c r="S86" i="33" s="1"/>
  <c r="Q87" i="33"/>
  <c r="S87" i="33" s="1"/>
  <c r="Q88" i="33"/>
  <c r="S88" i="33" s="1"/>
  <c r="Q89" i="33"/>
  <c r="T89" i="33" s="1"/>
  <c r="Q90" i="33"/>
  <c r="T90" i="33" s="1"/>
  <c r="Q91" i="33"/>
  <c r="T91" i="33" s="1"/>
  <c r="X83" i="33"/>
  <c r="X84" i="33"/>
  <c r="X85" i="33"/>
  <c r="X86" i="33"/>
  <c r="X87" i="33"/>
  <c r="X88" i="33"/>
  <c r="X89" i="33"/>
  <c r="X90" i="33"/>
  <c r="X91" i="33"/>
  <c r="Y83" i="33"/>
  <c r="Y84" i="33"/>
  <c r="Y85" i="33"/>
  <c r="Y86" i="33"/>
  <c r="Y87" i="33"/>
  <c r="Y88" i="33"/>
  <c r="Y89" i="33"/>
  <c r="Y90" i="33"/>
  <c r="Y91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M60" i="33"/>
  <c r="O60" i="33" s="1"/>
  <c r="U60" i="33" s="1"/>
  <c r="V60" i="33" s="1"/>
  <c r="M61" i="33"/>
  <c r="O61" i="33" s="1"/>
  <c r="U61" i="33" s="1"/>
  <c r="V61" i="33" s="1"/>
  <c r="M62" i="33"/>
  <c r="O62" i="33" s="1"/>
  <c r="U62" i="33" s="1"/>
  <c r="V62" i="33" s="1"/>
  <c r="M63" i="33"/>
  <c r="O63" i="33" s="1"/>
  <c r="U63" i="33" s="1"/>
  <c r="V63" i="33" s="1"/>
  <c r="M64" i="33"/>
  <c r="O64" i="33" s="1"/>
  <c r="U64" i="33" s="1"/>
  <c r="V64" i="33" s="1"/>
  <c r="M65" i="33"/>
  <c r="O65" i="33" s="1"/>
  <c r="U65" i="33" s="1"/>
  <c r="V65" i="33" s="1"/>
  <c r="M66" i="33"/>
  <c r="O66" i="33" s="1"/>
  <c r="U66" i="33" s="1"/>
  <c r="V66" i="33" s="1"/>
  <c r="M67" i="33"/>
  <c r="O67" i="33" s="1"/>
  <c r="U67" i="33" s="1"/>
  <c r="V67" i="33" s="1"/>
  <c r="M68" i="33"/>
  <c r="O68" i="33" s="1"/>
  <c r="U68" i="33" s="1"/>
  <c r="V68" i="33" s="1"/>
  <c r="M69" i="33"/>
  <c r="O69" i="33" s="1"/>
  <c r="U69" i="33" s="1"/>
  <c r="V69" i="33" s="1"/>
  <c r="M70" i="33"/>
  <c r="O70" i="33" s="1"/>
  <c r="U70" i="33" s="1"/>
  <c r="V70" i="33" s="1"/>
  <c r="M71" i="33"/>
  <c r="O71" i="33" s="1"/>
  <c r="U71" i="33" s="1"/>
  <c r="V71" i="33" s="1"/>
  <c r="M72" i="33"/>
  <c r="O72" i="33" s="1"/>
  <c r="U72" i="33" s="1"/>
  <c r="V72" i="33" s="1"/>
  <c r="M73" i="33"/>
  <c r="O73" i="33" s="1"/>
  <c r="U73" i="33" s="1"/>
  <c r="V73" i="33" s="1"/>
  <c r="M74" i="33"/>
  <c r="O74" i="33" s="1"/>
  <c r="U74" i="33" s="1"/>
  <c r="V74" i="33" s="1"/>
  <c r="Q60" i="33"/>
  <c r="T60" i="33" s="1"/>
  <c r="Q61" i="33"/>
  <c r="S61" i="33" s="1"/>
  <c r="Q62" i="33"/>
  <c r="S62" i="33" s="1"/>
  <c r="Q63" i="33"/>
  <c r="T63" i="33" s="1"/>
  <c r="Q64" i="33"/>
  <c r="S64" i="33" s="1"/>
  <c r="Q65" i="33"/>
  <c r="S65" i="33" s="1"/>
  <c r="Q66" i="33"/>
  <c r="S66" i="33" s="1"/>
  <c r="Q67" i="33"/>
  <c r="T67" i="33" s="1"/>
  <c r="Q68" i="33"/>
  <c r="T68" i="33" s="1"/>
  <c r="Q69" i="33"/>
  <c r="S69" i="33" s="1"/>
  <c r="Q70" i="33"/>
  <c r="T70" i="33" s="1"/>
  <c r="Q71" i="33"/>
  <c r="T71" i="33" s="1"/>
  <c r="Q72" i="33"/>
  <c r="S72" i="33" s="1"/>
  <c r="Q73" i="33"/>
  <c r="S73" i="33" s="1"/>
  <c r="Q74" i="33"/>
  <c r="S74" i="33" s="1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Y60" i="33"/>
  <c r="Y61" i="33"/>
  <c r="Y62" i="33"/>
  <c r="Y63" i="33"/>
  <c r="Y64" i="33"/>
  <c r="Y65" i="33"/>
  <c r="Y66" i="33"/>
  <c r="Y67" i="33"/>
  <c r="Y68" i="33"/>
  <c r="Y69" i="33"/>
  <c r="Y70" i="33"/>
  <c r="Y71" i="33"/>
  <c r="Y72" i="33"/>
  <c r="Y73" i="33"/>
  <c r="Y74" i="33"/>
  <c r="F49" i="33"/>
  <c r="F50" i="33"/>
  <c r="F51" i="33"/>
  <c r="F52" i="33"/>
  <c r="F53" i="33"/>
  <c r="F54" i="33"/>
  <c r="F55" i="33"/>
  <c r="F56" i="33"/>
  <c r="F57" i="33"/>
  <c r="F58" i="33"/>
  <c r="F59" i="33"/>
  <c r="F75" i="33"/>
  <c r="F76" i="33"/>
  <c r="F77" i="33"/>
  <c r="L49" i="33"/>
  <c r="L50" i="33"/>
  <c r="L51" i="33"/>
  <c r="L52" i="33"/>
  <c r="L53" i="33"/>
  <c r="L54" i="33"/>
  <c r="L55" i="33"/>
  <c r="L56" i="33"/>
  <c r="L57" i="33"/>
  <c r="L58" i="33"/>
  <c r="L59" i="33"/>
  <c r="L75" i="33"/>
  <c r="L76" i="33"/>
  <c r="L77" i="33"/>
  <c r="M49" i="33"/>
  <c r="O49" i="33" s="1"/>
  <c r="U49" i="33" s="1"/>
  <c r="V49" i="33" s="1"/>
  <c r="M50" i="33"/>
  <c r="O50" i="33" s="1"/>
  <c r="U50" i="33" s="1"/>
  <c r="V50" i="33" s="1"/>
  <c r="M51" i="33"/>
  <c r="O51" i="33" s="1"/>
  <c r="U51" i="33" s="1"/>
  <c r="V51" i="33" s="1"/>
  <c r="M52" i="33"/>
  <c r="O52" i="33" s="1"/>
  <c r="U52" i="33" s="1"/>
  <c r="V52" i="33" s="1"/>
  <c r="M53" i="33"/>
  <c r="O53" i="33" s="1"/>
  <c r="U53" i="33" s="1"/>
  <c r="V53" i="33" s="1"/>
  <c r="M54" i="33"/>
  <c r="O54" i="33" s="1"/>
  <c r="U54" i="33" s="1"/>
  <c r="V54" i="33" s="1"/>
  <c r="M55" i="33"/>
  <c r="O55" i="33" s="1"/>
  <c r="U55" i="33" s="1"/>
  <c r="V55" i="33" s="1"/>
  <c r="M56" i="33"/>
  <c r="O56" i="33" s="1"/>
  <c r="U56" i="33" s="1"/>
  <c r="V56" i="33" s="1"/>
  <c r="M57" i="33"/>
  <c r="O57" i="33" s="1"/>
  <c r="U57" i="33" s="1"/>
  <c r="V57" i="33" s="1"/>
  <c r="M58" i="33"/>
  <c r="O58" i="33" s="1"/>
  <c r="U58" i="33" s="1"/>
  <c r="V58" i="33" s="1"/>
  <c r="M59" i="33"/>
  <c r="O59" i="33" s="1"/>
  <c r="U59" i="33" s="1"/>
  <c r="V59" i="33" s="1"/>
  <c r="M75" i="33"/>
  <c r="O75" i="33" s="1"/>
  <c r="U75" i="33" s="1"/>
  <c r="V75" i="33" s="1"/>
  <c r="M76" i="33"/>
  <c r="O76" i="33" s="1"/>
  <c r="U76" i="33" s="1"/>
  <c r="V76" i="33" s="1"/>
  <c r="M77" i="33"/>
  <c r="O77" i="33" s="1"/>
  <c r="U77" i="33" s="1"/>
  <c r="V77" i="33" s="1"/>
  <c r="Q49" i="33"/>
  <c r="T49" i="33" s="1"/>
  <c r="Q50" i="33"/>
  <c r="S50" i="33" s="1"/>
  <c r="Q51" i="33"/>
  <c r="S51" i="33" s="1"/>
  <c r="Q52" i="33"/>
  <c r="S52" i="33" s="1"/>
  <c r="Q53" i="33"/>
  <c r="T53" i="33" s="1"/>
  <c r="Q54" i="33"/>
  <c r="T54" i="33" s="1"/>
  <c r="Q55" i="33"/>
  <c r="T55" i="33" s="1"/>
  <c r="Q56" i="33"/>
  <c r="S56" i="33" s="1"/>
  <c r="Q57" i="33"/>
  <c r="T57" i="33" s="1"/>
  <c r="Q58" i="33"/>
  <c r="T58" i="33" s="1"/>
  <c r="Q59" i="33"/>
  <c r="S59" i="33" s="1"/>
  <c r="Q75" i="33"/>
  <c r="S75" i="33" s="1"/>
  <c r="Q76" i="33"/>
  <c r="T76" i="33" s="1"/>
  <c r="Q77" i="33"/>
  <c r="T77" i="33" s="1"/>
  <c r="X49" i="33"/>
  <c r="X50" i="33"/>
  <c r="X51" i="33"/>
  <c r="X52" i="33"/>
  <c r="X53" i="33"/>
  <c r="X54" i="33"/>
  <c r="X55" i="33"/>
  <c r="X56" i="33"/>
  <c r="X57" i="33"/>
  <c r="X58" i="33"/>
  <c r="X59" i="33"/>
  <c r="X75" i="33"/>
  <c r="X76" i="33"/>
  <c r="X77" i="33"/>
  <c r="Y49" i="33"/>
  <c r="Y50" i="33"/>
  <c r="Y51" i="33"/>
  <c r="Y52" i="33"/>
  <c r="Y53" i="33"/>
  <c r="Y54" i="33"/>
  <c r="Y55" i="33"/>
  <c r="Y56" i="33"/>
  <c r="Y57" i="33"/>
  <c r="Y58" i="33"/>
  <c r="Y59" i="33"/>
  <c r="Y75" i="33"/>
  <c r="Y76" i="33"/>
  <c r="Y77" i="33"/>
  <c r="F108" i="33"/>
  <c r="L108" i="33"/>
  <c r="M108" i="33"/>
  <c r="O108" i="33" s="1"/>
  <c r="U108" i="33" s="1"/>
  <c r="V108" i="33" s="1"/>
  <c r="Q108" i="33"/>
  <c r="T108" i="33" s="1"/>
  <c r="X108" i="33"/>
  <c r="Y108" i="33"/>
  <c r="F107" i="33"/>
  <c r="L107" i="33"/>
  <c r="M107" i="33"/>
  <c r="O107" i="33" s="1"/>
  <c r="U107" i="33" s="1"/>
  <c r="V107" i="33" s="1"/>
  <c r="Q107" i="33"/>
  <c r="S107" i="33" s="1"/>
  <c r="X107" i="33"/>
  <c r="Y107" i="33"/>
  <c r="F106" i="33"/>
  <c r="L106" i="33"/>
  <c r="M106" i="33"/>
  <c r="O106" i="33" s="1"/>
  <c r="U106" i="33" s="1"/>
  <c r="V106" i="33" s="1"/>
  <c r="Q106" i="33"/>
  <c r="S106" i="33" s="1"/>
  <c r="X106" i="33"/>
  <c r="Y106" i="33"/>
  <c r="F105" i="33"/>
  <c r="L105" i="33"/>
  <c r="M105" i="33"/>
  <c r="O105" i="33" s="1"/>
  <c r="U105" i="33" s="1"/>
  <c r="V105" i="33" s="1"/>
  <c r="Q105" i="33"/>
  <c r="S105" i="33" s="1"/>
  <c r="X105" i="33"/>
  <c r="Y105" i="33"/>
  <c r="Y9" i="33"/>
  <c r="Y10" i="33"/>
  <c r="Y11" i="33"/>
  <c r="Y12" i="33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Y44" i="33"/>
  <c r="Y45" i="33"/>
  <c r="Y46" i="33"/>
  <c r="Y47" i="33"/>
  <c r="Y48" i="33"/>
  <c r="Y78" i="33"/>
  <c r="Y79" i="33"/>
  <c r="Y80" i="33"/>
  <c r="Y81" i="33"/>
  <c r="Y82" i="33"/>
  <c r="Y92" i="33"/>
  <c r="Y101" i="33"/>
  <c r="Y102" i="33"/>
  <c r="Y103" i="33"/>
  <c r="Y104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78" i="33"/>
  <c r="L79" i="33"/>
  <c r="L80" i="33"/>
  <c r="L81" i="33"/>
  <c r="L82" i="33"/>
  <c r="L92" i="33"/>
  <c r="L101" i="33"/>
  <c r="L102" i="33"/>
  <c r="L103" i="33"/>
  <c r="L104" i="33"/>
  <c r="L9" i="33"/>
  <c r="I5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78" i="33"/>
  <c r="F79" i="33"/>
  <c r="F80" i="33"/>
  <c r="F81" i="33"/>
  <c r="F82" i="33"/>
  <c r="F92" i="33"/>
  <c r="F101" i="33"/>
  <c r="F102" i="33"/>
  <c r="F103" i="33"/>
  <c r="F104" i="33"/>
  <c r="F9" i="33"/>
  <c r="S67" i="33" l="1"/>
  <c r="T99" i="33"/>
  <c r="S95" i="33"/>
  <c r="T94" i="33"/>
  <c r="S93" i="33"/>
  <c r="S98" i="33"/>
  <c r="S97" i="33"/>
  <c r="S96" i="33"/>
  <c r="S58" i="33"/>
  <c r="T88" i="33"/>
  <c r="T64" i="33"/>
  <c r="T83" i="33"/>
  <c r="T73" i="33"/>
  <c r="T62" i="33"/>
  <c r="S90" i="33"/>
  <c r="S70" i="33"/>
  <c r="T69" i="33"/>
  <c r="S89" i="33"/>
  <c r="T51" i="33"/>
  <c r="T100" i="33"/>
  <c r="T84" i="33"/>
  <c r="T66" i="33"/>
  <c r="T65" i="33"/>
  <c r="T87" i="33"/>
  <c r="T86" i="33"/>
  <c r="T59" i="33"/>
  <c r="T74" i="33"/>
  <c r="T61" i="33"/>
  <c r="S85" i="33"/>
  <c r="S57" i="33"/>
  <c r="T72" i="33"/>
  <c r="S49" i="33"/>
  <c r="T75" i="33"/>
  <c r="T50" i="33"/>
  <c r="S71" i="33"/>
  <c r="S63" i="33"/>
  <c r="S68" i="33"/>
  <c r="S60" i="33"/>
  <c r="S108" i="33"/>
  <c r="T106" i="33"/>
  <c r="T52" i="33"/>
  <c r="S55" i="33"/>
  <c r="T56" i="33"/>
  <c r="S77" i="33"/>
  <c r="S54" i="33"/>
  <c r="S76" i="33"/>
  <c r="S53" i="33"/>
  <c r="T107" i="33"/>
  <c r="T105" i="33"/>
  <c r="Q27" i="33"/>
  <c r="T27" i="33" s="1"/>
  <c r="E2" i="32"/>
  <c r="E3" i="32"/>
  <c r="E6" i="32"/>
  <c r="E7" i="32"/>
  <c r="E8" i="32"/>
  <c r="E9" i="32"/>
  <c r="E14" i="32"/>
  <c r="E15" i="32"/>
  <c r="B16" i="32"/>
  <c r="E16" i="32" s="1"/>
  <c r="P9" i="33"/>
  <c r="P10" i="33"/>
  <c r="P13" i="33"/>
  <c r="P14" i="33"/>
  <c r="P15" i="33"/>
  <c r="P16" i="33"/>
  <c r="P19" i="33"/>
  <c r="P20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78" i="33"/>
  <c r="P79" i="33"/>
  <c r="P80" i="33"/>
  <c r="P81" i="33"/>
  <c r="P82" i="33"/>
  <c r="P92" i="33"/>
  <c r="P101" i="33"/>
  <c r="P102" i="33"/>
  <c r="P103" i="33"/>
  <c r="P104" i="33"/>
  <c r="B13" i="32"/>
  <c r="E13" i="32" s="1"/>
  <c r="B12" i="32"/>
  <c r="E12" i="32" s="1"/>
  <c r="B5" i="32"/>
  <c r="E5" i="32" s="1"/>
  <c r="B4" i="32"/>
  <c r="E4" i="32" s="1"/>
  <c r="Q9" i="33"/>
  <c r="T9" i="33" s="1"/>
  <c r="Q10" i="33"/>
  <c r="T10" i="33" s="1"/>
  <c r="Q12" i="33"/>
  <c r="T12" i="33" s="1"/>
  <c r="Q13" i="33"/>
  <c r="T13" i="33" s="1"/>
  <c r="Q14" i="33"/>
  <c r="T14" i="33" s="1"/>
  <c r="Q15" i="33"/>
  <c r="T15" i="33" s="1"/>
  <c r="Q16" i="33"/>
  <c r="T16" i="33" s="1"/>
  <c r="Q17" i="33"/>
  <c r="T17" i="33" s="1"/>
  <c r="Q18" i="33"/>
  <c r="T18" i="33" s="1"/>
  <c r="Q19" i="33"/>
  <c r="T19" i="33" s="1"/>
  <c r="Q20" i="33"/>
  <c r="T20" i="33" s="1"/>
  <c r="Q21" i="33"/>
  <c r="T21" i="33" s="1"/>
  <c r="Q22" i="33"/>
  <c r="T22" i="33" s="1"/>
  <c r="Q23" i="33"/>
  <c r="T23" i="33" s="1"/>
  <c r="Q24" i="33"/>
  <c r="T24" i="33" s="1"/>
  <c r="Q25" i="33"/>
  <c r="T25" i="33" s="1"/>
  <c r="Q26" i="33"/>
  <c r="T26" i="33" s="1"/>
  <c r="Q28" i="33"/>
  <c r="T28" i="33" s="1"/>
  <c r="Q29" i="33"/>
  <c r="T29" i="33" s="1"/>
  <c r="Q30" i="33"/>
  <c r="T30" i="33" s="1"/>
  <c r="Q31" i="33"/>
  <c r="T31" i="33" s="1"/>
  <c r="Q32" i="33"/>
  <c r="T32" i="33" s="1"/>
  <c r="Q33" i="33"/>
  <c r="T33" i="33" s="1"/>
  <c r="Q34" i="33"/>
  <c r="T34" i="33" s="1"/>
  <c r="Q35" i="33"/>
  <c r="T35" i="33" s="1"/>
  <c r="Q36" i="33"/>
  <c r="T36" i="33" s="1"/>
  <c r="Q37" i="33"/>
  <c r="T37" i="33" s="1"/>
  <c r="Q38" i="33"/>
  <c r="T38" i="33" s="1"/>
  <c r="Q39" i="33"/>
  <c r="T39" i="33" s="1"/>
  <c r="Q40" i="33"/>
  <c r="T40" i="33" s="1"/>
  <c r="Q41" i="33"/>
  <c r="T41" i="33" s="1"/>
  <c r="Q42" i="33"/>
  <c r="T42" i="33" s="1"/>
  <c r="Q43" i="33"/>
  <c r="T43" i="33" s="1"/>
  <c r="Q44" i="33"/>
  <c r="T44" i="33" s="1"/>
  <c r="Q45" i="33"/>
  <c r="T45" i="33" s="1"/>
  <c r="Q46" i="33"/>
  <c r="T46" i="33" s="1"/>
  <c r="Q47" i="33"/>
  <c r="T47" i="33" s="1"/>
  <c r="Q48" i="33"/>
  <c r="T48" i="33" s="1"/>
  <c r="Q78" i="33"/>
  <c r="T78" i="33" s="1"/>
  <c r="Q79" i="33"/>
  <c r="T79" i="33" s="1"/>
  <c r="Q80" i="33"/>
  <c r="T80" i="33" s="1"/>
  <c r="Q81" i="33"/>
  <c r="T81" i="33" s="1"/>
  <c r="Q82" i="33"/>
  <c r="T82" i="33" s="1"/>
  <c r="Q92" i="33"/>
  <c r="T92" i="33" s="1"/>
  <c r="Q101" i="33"/>
  <c r="T101" i="33" s="1"/>
  <c r="Q102" i="33"/>
  <c r="T102" i="33" s="1"/>
  <c r="Q103" i="33"/>
  <c r="T103" i="33" s="1"/>
  <c r="Q104" i="33"/>
  <c r="T104" i="33" s="1"/>
  <c r="M9" i="33"/>
  <c r="O9" i="33" s="1"/>
  <c r="U9" i="33" s="1"/>
  <c r="V9" i="33" s="1"/>
  <c r="M10" i="33"/>
  <c r="O10" i="33" s="1"/>
  <c r="U10" i="33" s="1"/>
  <c r="M11" i="33"/>
  <c r="O11" i="33" s="1"/>
  <c r="U11" i="33" s="1"/>
  <c r="M12" i="33"/>
  <c r="O12" i="33" s="1"/>
  <c r="U12" i="33" s="1"/>
  <c r="M13" i="33"/>
  <c r="O13" i="33" s="1"/>
  <c r="U13" i="33" s="1"/>
  <c r="M14" i="33"/>
  <c r="O14" i="33" s="1"/>
  <c r="U14" i="33" s="1"/>
  <c r="M15" i="33"/>
  <c r="O15" i="33" s="1"/>
  <c r="U15" i="33" s="1"/>
  <c r="M16" i="33"/>
  <c r="O16" i="33" s="1"/>
  <c r="U16" i="33" s="1"/>
  <c r="M17" i="33"/>
  <c r="O17" i="33" s="1"/>
  <c r="U17" i="33" s="1"/>
  <c r="M18" i="33"/>
  <c r="O18" i="33" s="1"/>
  <c r="U18" i="33" s="1"/>
  <c r="M19" i="33"/>
  <c r="O19" i="33" s="1"/>
  <c r="U19" i="33" s="1"/>
  <c r="M20" i="33"/>
  <c r="O20" i="33" s="1"/>
  <c r="U20" i="33" s="1"/>
  <c r="M21" i="33"/>
  <c r="O21" i="33" s="1"/>
  <c r="U21" i="33" s="1"/>
  <c r="M22" i="33"/>
  <c r="O22" i="33" s="1"/>
  <c r="U22" i="33" s="1"/>
  <c r="V22" i="33" s="1"/>
  <c r="M23" i="33"/>
  <c r="O23" i="33" s="1"/>
  <c r="U23" i="33" s="1"/>
  <c r="V23" i="33" s="1"/>
  <c r="M24" i="33"/>
  <c r="O24" i="33" s="1"/>
  <c r="U24" i="33" s="1"/>
  <c r="V24" i="33" s="1"/>
  <c r="M25" i="33"/>
  <c r="O25" i="33" s="1"/>
  <c r="U25" i="33" s="1"/>
  <c r="V25" i="33" s="1"/>
  <c r="M26" i="33"/>
  <c r="O26" i="33" s="1"/>
  <c r="U26" i="33" s="1"/>
  <c r="V26" i="33" s="1"/>
  <c r="M27" i="33"/>
  <c r="O27" i="33" s="1"/>
  <c r="U27" i="33" s="1"/>
  <c r="V27" i="33" s="1"/>
  <c r="M28" i="33"/>
  <c r="O28" i="33" s="1"/>
  <c r="U28" i="33" s="1"/>
  <c r="V28" i="33" s="1"/>
  <c r="M29" i="33"/>
  <c r="O29" i="33" s="1"/>
  <c r="U29" i="33" s="1"/>
  <c r="V29" i="33" s="1"/>
  <c r="M30" i="33"/>
  <c r="O30" i="33" s="1"/>
  <c r="U30" i="33" s="1"/>
  <c r="V30" i="33" s="1"/>
  <c r="M31" i="33"/>
  <c r="O31" i="33" s="1"/>
  <c r="U31" i="33" s="1"/>
  <c r="V31" i="33" s="1"/>
  <c r="M32" i="33"/>
  <c r="O32" i="33" s="1"/>
  <c r="U32" i="33" s="1"/>
  <c r="V32" i="33" s="1"/>
  <c r="M33" i="33"/>
  <c r="O33" i="33" s="1"/>
  <c r="U33" i="33" s="1"/>
  <c r="V33" i="33" s="1"/>
  <c r="M34" i="33"/>
  <c r="O34" i="33" s="1"/>
  <c r="U34" i="33" s="1"/>
  <c r="V34" i="33" s="1"/>
  <c r="M35" i="33"/>
  <c r="O35" i="33" s="1"/>
  <c r="U35" i="33" s="1"/>
  <c r="V35" i="33" s="1"/>
  <c r="M36" i="33"/>
  <c r="O36" i="33" s="1"/>
  <c r="U36" i="33" s="1"/>
  <c r="V36" i="33" s="1"/>
  <c r="M37" i="33"/>
  <c r="O37" i="33" s="1"/>
  <c r="U37" i="33" s="1"/>
  <c r="V37" i="33" s="1"/>
  <c r="M38" i="33"/>
  <c r="O38" i="33" s="1"/>
  <c r="U38" i="33" s="1"/>
  <c r="V38" i="33" s="1"/>
  <c r="M39" i="33"/>
  <c r="O39" i="33" s="1"/>
  <c r="U39" i="33" s="1"/>
  <c r="V39" i="33" s="1"/>
  <c r="M40" i="33"/>
  <c r="O40" i="33" s="1"/>
  <c r="U40" i="33" s="1"/>
  <c r="V40" i="33" s="1"/>
  <c r="M41" i="33"/>
  <c r="O41" i="33" s="1"/>
  <c r="U41" i="33" s="1"/>
  <c r="V41" i="33" s="1"/>
  <c r="M42" i="33"/>
  <c r="O42" i="33" s="1"/>
  <c r="U42" i="33" s="1"/>
  <c r="V42" i="33" s="1"/>
  <c r="M43" i="33"/>
  <c r="O43" i="33" s="1"/>
  <c r="U43" i="33" s="1"/>
  <c r="V43" i="33" s="1"/>
  <c r="M44" i="33"/>
  <c r="O44" i="33" s="1"/>
  <c r="U44" i="33" s="1"/>
  <c r="V44" i="33" s="1"/>
  <c r="M45" i="33"/>
  <c r="O45" i="33" s="1"/>
  <c r="U45" i="33" s="1"/>
  <c r="V45" i="33" s="1"/>
  <c r="M46" i="33"/>
  <c r="O46" i="33" s="1"/>
  <c r="U46" i="33" s="1"/>
  <c r="V46" i="33" s="1"/>
  <c r="M47" i="33"/>
  <c r="O47" i="33" s="1"/>
  <c r="U47" i="33" s="1"/>
  <c r="V47" i="33" s="1"/>
  <c r="M48" i="33"/>
  <c r="O48" i="33" s="1"/>
  <c r="U48" i="33" s="1"/>
  <c r="V48" i="33" s="1"/>
  <c r="M78" i="33"/>
  <c r="O78" i="33" s="1"/>
  <c r="U78" i="33" s="1"/>
  <c r="V78" i="33" s="1"/>
  <c r="M79" i="33"/>
  <c r="O79" i="33" s="1"/>
  <c r="U79" i="33" s="1"/>
  <c r="V79" i="33" s="1"/>
  <c r="M80" i="33"/>
  <c r="O80" i="33" s="1"/>
  <c r="U80" i="33" s="1"/>
  <c r="V80" i="33" s="1"/>
  <c r="M81" i="33"/>
  <c r="O81" i="33" s="1"/>
  <c r="U81" i="33" s="1"/>
  <c r="V81" i="33" s="1"/>
  <c r="M82" i="33"/>
  <c r="O82" i="33" s="1"/>
  <c r="U82" i="33" s="1"/>
  <c r="V82" i="33" s="1"/>
  <c r="M92" i="33"/>
  <c r="O92" i="33" s="1"/>
  <c r="U92" i="33" s="1"/>
  <c r="V92" i="33" s="1"/>
  <c r="M101" i="33"/>
  <c r="O101" i="33" s="1"/>
  <c r="U101" i="33" s="1"/>
  <c r="V101" i="33" s="1"/>
  <c r="M102" i="33"/>
  <c r="O102" i="33" s="1"/>
  <c r="U102" i="33" s="1"/>
  <c r="V102" i="33" s="1"/>
  <c r="M103" i="33"/>
  <c r="O103" i="33" s="1"/>
  <c r="U103" i="33" s="1"/>
  <c r="V103" i="33" s="1"/>
  <c r="M104" i="33"/>
  <c r="O104" i="33" s="1"/>
  <c r="U104" i="33" s="1"/>
  <c r="V104" i="33" s="1"/>
  <c r="P12" i="33" l="1"/>
  <c r="S12" i="33" s="1"/>
  <c r="V20" i="33"/>
  <c r="P21" i="33"/>
  <c r="S21" i="33" s="1"/>
  <c r="V16" i="33"/>
  <c r="V19" i="33"/>
  <c r="V17" i="33"/>
  <c r="V10" i="33"/>
  <c r="P11" i="33"/>
  <c r="P18" i="33"/>
  <c r="S18" i="33" s="1"/>
  <c r="P17" i="33"/>
  <c r="S17" i="33" s="1"/>
  <c r="V15" i="33"/>
  <c r="V14" i="33"/>
  <c r="Q11" i="33"/>
  <c r="T11" i="33" s="1"/>
  <c r="S101" i="33"/>
  <c r="S47" i="33"/>
  <c r="S39" i="33"/>
  <c r="S31" i="33"/>
  <c r="S23" i="33"/>
  <c r="S14" i="33"/>
  <c r="S82" i="33"/>
  <c r="S45" i="33"/>
  <c r="S37" i="33"/>
  <c r="S29" i="33"/>
  <c r="S13" i="33"/>
  <c r="S81" i="33"/>
  <c r="S44" i="33"/>
  <c r="S36" i="33"/>
  <c r="S28" i="33"/>
  <c r="S20" i="33"/>
  <c r="S92" i="33"/>
  <c r="S46" i="33"/>
  <c r="S38" i="33"/>
  <c r="S30" i="33"/>
  <c r="S22" i="33"/>
  <c r="S80" i="33"/>
  <c r="S43" i="33"/>
  <c r="S35" i="33"/>
  <c r="S27" i="33"/>
  <c r="S19" i="33"/>
  <c r="S104" i="33"/>
  <c r="S79" i="33"/>
  <c r="S42" i="33"/>
  <c r="S34" i="33"/>
  <c r="S26" i="33"/>
  <c r="S10" i="33"/>
  <c r="S103" i="33"/>
  <c r="S78" i="33"/>
  <c r="S41" i="33"/>
  <c r="S33" i="33"/>
  <c r="S25" i="33"/>
  <c r="S9" i="33"/>
  <c r="S102" i="33"/>
  <c r="S48" i="33"/>
  <c r="S40" i="33"/>
  <c r="S32" i="33"/>
  <c r="S24" i="33"/>
  <c r="S16" i="33"/>
  <c r="S15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78" i="33"/>
  <c r="X79" i="33"/>
  <c r="X80" i="33"/>
  <c r="X81" i="33"/>
  <c r="X82" i="33"/>
  <c r="X92" i="33"/>
  <c r="X101" i="33"/>
  <c r="X102" i="33"/>
  <c r="X103" i="33"/>
  <c r="X104" i="33"/>
  <c r="V18" i="33" l="1"/>
  <c r="V21" i="33"/>
  <c r="V13" i="33"/>
  <c r="V12" i="33"/>
  <c r="S11" i="33"/>
  <c r="D5" i="33" s="1"/>
  <c r="V11" i="33"/>
  <c r="C5" i="33"/>
  <c r="H5" i="33"/>
  <c r="F5" i="33" l="1"/>
  <c r="G5" i="33"/>
  <c r="B5" i="33" l="1"/>
  <c r="E5" i="3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Raj Bhandal</author>
  </authors>
  <commentList>
    <comment ref="K8" authorId="0" shapeId="0" xr:uid="{7EE775D5-8691-44C4-BFA6-CED58E8293C7}">
      <text>
        <r>
          <rPr>
            <sz val="9"/>
            <color indexed="81"/>
            <rFont val="Tahoma"/>
            <family val="2"/>
          </rPr>
          <t xml:space="preserve">Le format de date saisi pour la date de début doit respecter les paramètres régionaux de votre système. </t>
        </r>
      </text>
    </comment>
    <comment ref="R8" authorId="0" shapeId="0" xr:uid="{A317DE73-8523-4091-B8C8-0F406EFA7DC6}">
      <text>
        <r>
          <rPr>
            <b/>
            <sz val="9"/>
            <color indexed="81"/>
            <rFont val="Tahoma"/>
            <family val="2"/>
          </rPr>
          <t>Si une allocation minimale est entrée, le montant entré ici doit être supérieur.</t>
        </r>
      </text>
    </comment>
  </commentList>
</comments>
</file>

<file path=xl/sharedStrings.xml><?xml version="1.0" encoding="utf-8"?>
<sst xmlns="http://schemas.openxmlformats.org/spreadsheetml/2006/main" count="159" uniqueCount="126">
  <si>
    <t>Type de stage</t>
  </si>
  <si>
    <t>Montant total de la bourse</t>
  </si>
  <si>
    <t>Montant de base de la contribution (organisation partenaire)</t>
  </si>
  <si>
    <t>Allocation minimale</t>
  </si>
  <si>
    <t>Contribution de Mitacs</t>
  </si>
  <si>
    <t>Commentaires</t>
  </si>
  <si>
    <t>Description</t>
  </si>
  <si>
    <t>Type de stage – Fr</t>
  </si>
  <si>
    <t>Niveau d’études du ou de la stagiaire</t>
  </si>
  <si>
    <t>10 000 $ – Subvention standard</t>
  </si>
  <si>
    <t xml:space="preserve">Bourse de 10 000 $ </t>
  </si>
  <si>
    <t>Collège</t>
  </si>
  <si>
    <t>15 000 $ – Subvention standard</t>
  </si>
  <si>
    <t>Bourse de 15 000 $</t>
  </si>
  <si>
    <t>Baccalauréat</t>
  </si>
  <si>
    <t>13 333 $ – Grappe</t>
  </si>
  <si>
    <t>Une US sur trois est de 7 333,34</t>
  </si>
  <si>
    <t>Bourse de 13 333,33 $ (financement en grappe)</t>
  </si>
  <si>
    <t>Maîtrise</t>
  </si>
  <si>
    <t>13 333 $ – Bourse de maîtrise ou doctorat</t>
  </si>
  <si>
    <t>Bourse de maîtrise ou doctorat de 13 333,33 $</t>
  </si>
  <si>
    <t>Doctorat</t>
  </si>
  <si>
    <t>15 000 $ – Accord de cofinancement (FRQSC)</t>
  </si>
  <si>
    <t>Protocole d’entente de cofinancement (FQRSC) de 15 000 $</t>
  </si>
  <si>
    <t>Postdoc</t>
  </si>
  <si>
    <t>15 000 $ – Accord de cofinancement (Autre)</t>
  </si>
  <si>
    <t xml:space="preserve">Protocole d’entente de cofinancement de 15 000 $ </t>
  </si>
  <si>
    <t>Personne récemment diplômée – Baccalauréat</t>
  </si>
  <si>
    <t>10 000 $ – Parcours autochtones</t>
  </si>
  <si>
    <t>Bourse Parcours de 10 000 $</t>
  </si>
  <si>
    <t>Personne récemment diplômée – Maîtrise</t>
  </si>
  <si>
    <t>15 000 $ – Parcours autochtones</t>
  </si>
  <si>
    <t>Bourse Parcours de 15 000 $</t>
  </si>
  <si>
    <t>Personne récemment diplômée – Doctorat</t>
  </si>
  <si>
    <t>13 333 $ (Grappe) – Parcours autochtones</t>
  </si>
  <si>
    <t xml:space="preserve">Une US sur trois est de 9 583,34 </t>
  </si>
  <si>
    <t>Bourse Parcours de 13 333 $ (financement en grappe)</t>
  </si>
  <si>
    <t>Personne récemment diplômée – Collège</t>
  </si>
  <si>
    <t>13 333 $ (Bourse MSc et PhD) – Parcours autochtones</t>
  </si>
  <si>
    <t>Une US sur trois est de 9 583,34</t>
  </si>
  <si>
    <t>Bourse Parcours de 13 333,33 $, sous forme de bourse de maîtrise ou doctorat</t>
  </si>
  <si>
    <t>15 000 $ – QC – MEIE (financement via partenaire)</t>
  </si>
  <si>
    <t>10 000 $ – QC – MEIE (financement via partenaire)</t>
  </si>
  <si>
    <t>13 333 $ – QC – MEIE (financement via partenaire)</t>
  </si>
  <si>
    <t>Une US sur trois est de 3 333,34</t>
  </si>
  <si>
    <t>Instructions</t>
  </si>
  <si>
    <t xml:space="preserve">Étape 1 </t>
  </si>
  <si>
    <t>a.</t>
  </si>
  <si>
    <t>Accéder à l’onglet « 1 – Partenaires et supervision » du présent fichier Excel.</t>
  </si>
  <si>
    <t>b.</t>
  </si>
  <si>
    <t>Entrer l’information relative à l’ensemble des organisations partenaires et des professeures superviseures ou professeurs superviseurs.</t>
  </si>
  <si>
    <t>Étape 2</t>
  </si>
  <si>
    <t>Accéder à l’onglet « 2 – Budget – Standard » du présent fichier Excel.</t>
  </si>
  <si>
    <t>Saisir l’information relative à toutes les unités de stage prévues dans le cadre du projet, ainsi que les précisions qui sont demandées à leur égard.</t>
  </si>
  <si>
    <t>Étape 3</t>
  </si>
  <si>
    <t>Accéder à l’onglet « 3 – Vérification proposition » du présent fichier Excel.</t>
  </si>
  <si>
    <t>Cliquer sur l’icône « Actualiser tout » dans le menu Données pour que les modifications s’appliquent.</t>
  </si>
  <si>
    <t>Établir la correspondance entre les données qui s’affichent ainsi à l’écran et l’information de la section 1.1 de la proposition de recherche Accélération.</t>
  </si>
  <si>
    <t>c.</t>
  </si>
  <si>
    <t>* Facultatif. Vous pouvez copier et coller le visuel de cette feuille Excel pour remplacer le contenu de la section 1.1 lorsque vous aurez parachevé le tout.</t>
  </si>
  <si>
    <t>Annexe A</t>
  </si>
  <si>
    <t xml:space="preserve">Accéder à l’onglet « Annexe A – Sommaire de la facturation » du présent fichier Excel pour voir le détail de la facturation. </t>
  </si>
  <si>
    <t>Titre du projet</t>
  </si>
  <si>
    <t xml:space="preserve">Ajouter une organisation partenaire en saisissant son nom dans la prochaine cellule vide du tableau. </t>
  </si>
  <si>
    <t xml:space="preserve">Ajouter une professeure superviseure ou un professeur superviseur en saisissant son nom et son établissement dans la prochaine cellule vide du tableau. </t>
  </si>
  <si>
    <t>Nom du partenaire</t>
  </si>
  <si>
    <t>Nom de la personne responsable de la supervision et de la personne responsable de la cosupervision</t>
  </si>
  <si>
    <t>Nom de l’établissement d’enseignement</t>
  </si>
  <si>
    <t>Budget du programme Accélération</t>
  </si>
  <si>
    <t>Résumé</t>
  </si>
  <si>
    <t>Allocation</t>
  </si>
  <si>
    <t>Dépenses de recherche</t>
  </si>
  <si>
    <t>Contribution des partenaires</t>
  </si>
  <si>
    <t>Nombre de stagiaires</t>
  </si>
  <si>
    <t>Nombre d’US</t>
  </si>
  <si>
    <t>Nom complet du ou de la stagiaire</t>
  </si>
  <si>
    <t>Professeur·e superviseur·e 
(Titulaire du compte)</t>
  </si>
  <si>
    <t>Personne responsable de la cosupervision</t>
  </si>
  <si>
    <t>Nombre d’unités de stage (US)</t>
  </si>
  <si>
    <t>Durée du stage (mois)</t>
  </si>
  <si>
    <t>Date de début prévue</t>
  </si>
  <si>
    <t>Date de fin prévue</t>
  </si>
  <si>
    <t>Contribution de base de l’organisation partenaire (par US)</t>
  </si>
  <si>
    <t>Contribution additionnelle de l’organisation partenaire (par US)</t>
  </si>
  <si>
    <t>Contribution totale de l’organisation partenaire (par US)</t>
  </si>
  <si>
    <t>Montant total de la bourse (par US)</t>
  </si>
  <si>
    <t xml:space="preserve">Allocation minimale (par US) </t>
  </si>
  <si>
    <t>Montant de remplacement</t>
  </si>
  <si>
    <t>Dépenses de recherche (par US)</t>
  </si>
  <si>
    <t>Allocation totale</t>
  </si>
  <si>
    <t>Contribution totale de l’organisation partenaire</t>
  </si>
  <si>
    <t>Bourse totale (y compris les fonds versés par Mitacs)</t>
  </si>
  <si>
    <r>
      <rPr>
        <b/>
        <sz val="10"/>
        <color theme="1"/>
        <rFont val="Calibri"/>
        <family val="2"/>
        <scheme val="minor"/>
      </rPr>
      <t xml:space="preserve">Remarques 
</t>
    </r>
    <r>
      <rPr>
        <sz val="10"/>
        <color theme="1"/>
        <rFont val="Calibri"/>
        <family val="2"/>
        <scheme val="minor"/>
      </rPr>
      <t>(Veuillez préciser s’il y aura des trous entre les stages, si les compléments versés diffèrent d’une unité de stage à l’autre, etc.)</t>
    </r>
  </si>
  <si>
    <t>Number of Interns</t>
  </si>
  <si>
    <t>Est-ce vide?</t>
  </si>
  <si>
    <t xml:space="preserve">Date de début prévue </t>
  </si>
  <si>
    <t>Somme des durées (jours)</t>
  </si>
  <si>
    <t>Somme des contributions totales des partenaires</t>
  </si>
  <si>
    <t>Étiquettes de colonnes</t>
  </si>
  <si>
    <t>Étiquettes de rangées</t>
  </si>
  <si>
    <t>(vide)</t>
  </si>
  <si>
    <t>Total général</t>
  </si>
  <si>
    <t>&lt;1905-01-01</t>
  </si>
  <si>
    <t>(Multiple Items)</t>
  </si>
  <si>
    <t>Date de début du projet</t>
  </si>
  <si>
    <t>&lt;--Assurez-vous que « Non » est sélectionné une fois l’information saisie à l’étape 2 pour veiller à ce que les lignes vides ne perturbent pas la visualisation du calendrier du projet.</t>
  </si>
  <si>
    <t>12 250$ - Parcours Autochtones (Man.) (stagiaires)</t>
  </si>
  <si>
    <t>17 250$ - Parcours Autochtone (Man.) (stagiaires)</t>
  </si>
  <si>
    <t>12 250$ – Parcours Autochtones (Man.) (stagiaires)</t>
  </si>
  <si>
    <t>17 250$ – Parcours Autochtone (Man.) (stagiaires)</t>
  </si>
  <si>
    <t>15 000$ - Technologies propres (2023)</t>
  </si>
  <si>
    <t>17 500$ - Technologies propres (2023)</t>
  </si>
  <si>
    <t>15 000$ - Sciences de la vie et de la santé (2023)</t>
  </si>
  <si>
    <t>17 500$ - Sciences de la vie et de la santé (2023)</t>
  </si>
  <si>
    <t>15 000$ - Numérique (2023)</t>
  </si>
  <si>
    <t>17 500$ - Numérique (2023)</t>
  </si>
  <si>
    <t>15 000$ - Agri (2023)</t>
  </si>
  <si>
    <t>17 500$ - Agri (2023)</t>
  </si>
  <si>
    <t>15 000$ – Technologies propres (2023)</t>
  </si>
  <si>
    <t>17 500$ – Technologies propres (2023)</t>
  </si>
  <si>
    <t>15 000$ – Sciences de la vie et de la santé (2023)</t>
  </si>
  <si>
    <t>17 500$ – Sciences de la vie et de la santé (2023)</t>
  </si>
  <si>
    <t>15 000$ – Numérique (2023)</t>
  </si>
  <si>
    <t>17 500$ – Numérique (2023)</t>
  </si>
  <si>
    <t>15 000$ – Agri (2023)</t>
  </si>
  <si>
    <t>17 500$ – Agri 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</si>
</sst>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-* #,##0.00_-;\-* #,##0.00_-;_-* &quot;-&quot;??_-;_-@_-"/>
    <numFmt numFmtId="164" formatCode="&quot;$&quot;#,##0_);[Red]\(&quot;$&quot;#,##0\)"/>
    <numFmt numFmtId="165" formatCode="_(&quot;$&quot;* #,##0.00_);_(&quot;$&quot;* \(#,##0.00\);_(&quot;$&quot;* &quot;-&quot;??_);_(@_)"/>
    <numFmt numFmtId="166" formatCode="&quot;$&quot;#,##0.00"/>
    <numFmt numFmtId="167" formatCode="_-* #,##0.00_-;\-* #,##0.00_-;_-* \-??_-;_-@_-"/>
    <numFmt numFmtId="168" formatCode="_(\$* #,##0.00_);_(\$* \(#,##0.00\);_(\$* \-??_);_(@_)"/>
    <numFmt numFmtId="169" formatCode="_ * #,##0.00_ \ [$$-C0C]_ ;_ * \-#,##0.00\ \ [$$-C0C]_ ;_ * &quot;-&quot;??_ \ [$$-C0C]_ ;_ @_ "/>
    <numFmt numFmtId="170" formatCode="#,##0.00\ [$$-C0C]"/>
    <numFmt numFmtId="171" formatCode="[$-409]d\-mmm\-yy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3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4"/>
      <color indexed="8"/>
      <name val="Calibri"/>
      <family val="2"/>
    </font>
    <font>
      <b/>
      <sz val="20"/>
      <color theme="1"/>
      <name val="Calibri"/>
      <family val="2"/>
      <scheme val="minor"/>
    </font>
    <font>
      <sz val="18"/>
      <color indexed="8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E5775"/>
        <bgColor indexed="64"/>
      </patternFill>
    </fill>
    <fill>
      <patternFill patternType="solid">
        <fgColor rgb="FF81B9D0"/>
        <bgColor indexed="64"/>
      </patternFill>
    </fill>
    <fill>
      <patternFill patternType="solid">
        <fgColor rgb="FF007399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7" fontId="6" fillId="0" borderId="0" applyBorder="0" applyProtection="0"/>
    <xf numFmtId="43" fontId="1" fillId="0" borderId="0" applyFont="0" applyFill="0" applyBorder="0" applyAlignment="0" applyProtection="0"/>
    <xf numFmtId="168" fontId="6" fillId="0" borderId="0" applyBorder="0" applyProtection="0"/>
    <xf numFmtId="0" fontId="6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4" fontId="0" fillId="0" borderId="0" xfId="0" applyNumberFormat="1"/>
    <xf numFmtId="0" fontId="0" fillId="3" borderId="2" xfId="0" applyFill="1" applyBorder="1"/>
    <xf numFmtId="0" fontId="0" fillId="4" borderId="2" xfId="0" applyFill="1" applyBorder="1"/>
    <xf numFmtId="0" fontId="5" fillId="3" borderId="2" xfId="0" applyFont="1" applyFill="1" applyBorder="1" applyAlignment="1">
      <alignment wrapText="1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6" fontId="0" fillId="0" borderId="0" xfId="0" applyNumberForma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center" wrapText="1"/>
    </xf>
    <xf numFmtId="0" fontId="16" fillId="3" borderId="2" xfId="0" applyFont="1" applyFill="1" applyBorder="1" applyAlignment="1">
      <alignment horizontal="left" indent="26"/>
    </xf>
    <xf numFmtId="0" fontId="0" fillId="7" borderId="0" xfId="0" applyFill="1" applyAlignment="1">
      <alignment horizontal="right" vertical="center"/>
    </xf>
    <xf numFmtId="0" fontId="0" fillId="7" borderId="0" xfId="0" applyFill="1" applyAlignment="1">
      <alignment horizontal="left" vertical="center" wrapText="1"/>
    </xf>
    <xf numFmtId="0" fontId="18" fillId="3" borderId="2" xfId="0" applyFont="1" applyFill="1" applyBorder="1" applyAlignment="1">
      <alignment wrapText="1"/>
    </xf>
    <xf numFmtId="0" fontId="0" fillId="0" borderId="0" xfId="0" pivotButton="1"/>
    <xf numFmtId="0" fontId="4" fillId="6" borderId="0" xfId="0" applyFont="1" applyFill="1" applyAlignment="1">
      <alignment horizontal="center" vertical="top" wrapText="1"/>
    </xf>
    <xf numFmtId="0" fontId="0" fillId="0" borderId="0" xfId="0" applyAlignment="1">
      <alignment vertical="top"/>
    </xf>
    <xf numFmtId="3" fontId="7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66" fontId="21" fillId="9" borderId="4" xfId="0" applyNumberFormat="1" applyFont="1" applyFill="1" applyBorder="1" applyAlignment="1">
      <alignment horizontal="left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19" fillId="3" borderId="0" xfId="0" applyFont="1" applyFill="1"/>
    <xf numFmtId="0" fontId="0" fillId="3" borderId="0" xfId="0" applyFill="1" applyAlignment="1">
      <alignment wrapText="1"/>
    </xf>
    <xf numFmtId="165" fontId="4" fillId="10" borderId="1" xfId="1" applyFont="1" applyFill="1" applyBorder="1" applyAlignment="1" applyProtection="1">
      <alignment horizontal="center" vertical="center" wrapText="1"/>
    </xf>
    <xf numFmtId="166" fontId="4" fillId="10" borderId="1" xfId="0" applyNumberFormat="1" applyFont="1" applyFill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top" wrapText="1"/>
    </xf>
    <xf numFmtId="0" fontId="0" fillId="10" borderId="0" xfId="0" applyFill="1" applyAlignment="1">
      <alignment horizontal="center" vertical="top" wrapText="1"/>
    </xf>
    <xf numFmtId="166" fontId="0" fillId="10" borderId="0" xfId="0" applyNumberFormat="1" applyFill="1"/>
    <xf numFmtId="49" fontId="11" fillId="3" borderId="5" xfId="0" applyNumberFormat="1" applyFont="1" applyFill="1" applyBorder="1" applyAlignment="1" applyProtection="1">
      <alignment horizontal="left" vertical="center" wrapText="1"/>
      <protection locked="0"/>
    </xf>
    <xf numFmtId="0" fontId="0" fillId="12" borderId="8" xfId="0" applyFill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left" vertical="center" wrapText="1" indent="11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12" fillId="7" borderId="0" xfId="0" applyFont="1" applyFill="1" applyProtection="1"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10" borderId="0" xfId="0" applyFill="1" applyAlignment="1">
      <alignment horizontal="left"/>
    </xf>
    <xf numFmtId="0" fontId="17" fillId="0" borderId="0" xfId="0" applyFont="1"/>
    <xf numFmtId="0" fontId="24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9" fontId="0" fillId="0" borderId="0" xfId="0" applyNumberFormat="1"/>
    <xf numFmtId="169" fontId="0" fillId="5" borderId="0" xfId="0" applyNumberFormat="1" applyFill="1"/>
    <xf numFmtId="169" fontId="0" fillId="2" borderId="0" xfId="0" applyNumberFormat="1" applyFill="1"/>
    <xf numFmtId="170" fontId="7" fillId="8" borderId="1" xfId="0" applyNumberFormat="1" applyFont="1" applyFill="1" applyBorder="1" applyAlignment="1">
      <alignment horizontal="center" vertical="center" wrapText="1"/>
    </xf>
    <xf numFmtId="0" fontId="0" fillId="7" borderId="0" xfId="0" applyFill="1" applyAlignment="1">
      <alignment horizontal="right" vertical="top"/>
    </xf>
    <xf numFmtId="0" fontId="23" fillId="11" borderId="0" xfId="0" applyFont="1" applyFill="1" applyAlignment="1">
      <alignment horizontal="center" vertical="center" wrapText="1"/>
    </xf>
    <xf numFmtId="0" fontId="26" fillId="9" borderId="3" xfId="0" applyFont="1" applyFill="1" applyBorder="1" applyAlignment="1">
      <alignment horizontal="center" vertical="center" wrapText="1"/>
    </xf>
    <xf numFmtId="0" fontId="0" fillId="0" borderId="11" xfId="0" applyBorder="1"/>
    <xf numFmtId="0" fontId="25" fillId="3" borderId="2" xfId="0" applyFont="1" applyFill="1" applyBorder="1"/>
    <xf numFmtId="0" fontId="24" fillId="0" borderId="0" xfId="0" applyFont="1"/>
    <xf numFmtId="171" fontId="2" fillId="0" borderId="0" xfId="0" applyNumberFormat="1" applyFont="1" applyAlignment="1" applyProtection="1">
      <alignment vertical="center" wrapText="1"/>
      <protection locked="0"/>
    </xf>
    <xf numFmtId="171" fontId="2" fillId="2" borderId="0" xfId="0" applyNumberFormat="1" applyFont="1" applyFill="1" applyAlignment="1">
      <alignment vertical="center" wrapText="1"/>
    </xf>
    <xf numFmtId="171" fontId="7" fillId="8" borderId="1" xfId="0" applyNumberFormat="1" applyFont="1" applyFill="1" applyBorder="1" applyAlignment="1">
      <alignment horizontal="center" vertical="center" wrapText="1"/>
    </xf>
    <xf numFmtId="0" fontId="27" fillId="5" borderId="0" xfId="0" applyFont="1" applyFill="1"/>
    <xf numFmtId="0" fontId="0" fillId="5" borderId="0" xfId="0" applyFill="1"/>
    <xf numFmtId="170" fontId="2" fillId="2" borderId="0" xfId="1" applyNumberFormat="1" applyFont="1" applyFill="1" applyBorder="1" applyAlignment="1" applyProtection="1">
      <alignment vertical="center" wrapText="1"/>
    </xf>
    <xf numFmtId="170" fontId="2" fillId="0" borderId="0" xfId="1" applyNumberFormat="1" applyFont="1" applyFill="1" applyBorder="1" applyAlignment="1" applyProtection="1">
      <alignment vertical="center" wrapText="1"/>
      <protection locked="0"/>
    </xf>
    <xf numFmtId="170" fontId="2" fillId="2" borderId="0" xfId="0" applyNumberFormat="1" applyFont="1" applyFill="1" applyAlignment="1">
      <alignment vertical="center" wrapText="1"/>
    </xf>
    <xf numFmtId="170" fontId="0" fillId="0" borderId="0" xfId="0" applyNumberFormat="1" applyAlignment="1" applyProtection="1">
      <alignment wrapText="1"/>
      <protection locked="0"/>
    </xf>
    <xf numFmtId="170" fontId="0" fillId="2" borderId="0" xfId="0" applyNumberFormat="1" applyFill="1" applyAlignment="1">
      <alignment vertical="center" wrapText="1"/>
    </xf>
    <xf numFmtId="170" fontId="0" fillId="0" borderId="0" xfId="0" applyNumberFormat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170" fontId="0" fillId="7" borderId="0" xfId="0" applyNumberFormat="1" applyFill="1" applyAlignment="1" applyProtection="1">
      <alignment vertical="center" wrapText="1"/>
      <protection locked="0"/>
    </xf>
    <xf numFmtId="0" fontId="0" fillId="12" borderId="9" xfId="0" applyFill="1" applyBorder="1"/>
    <xf numFmtId="164" fontId="0" fillId="12" borderId="9" xfId="0" applyNumberFormat="1" applyFill="1" applyBorder="1"/>
    <xf numFmtId="0" fontId="20" fillId="13" borderId="0" xfId="0" applyFont="1" applyFill="1" applyAlignment="1">
      <alignment horizontal="center"/>
    </xf>
    <xf numFmtId="0" fontId="20" fillId="11" borderId="0" xfId="0" applyFont="1" applyFill="1" applyAlignment="1">
      <alignment horizontal="center"/>
    </xf>
    <xf numFmtId="0" fontId="20" fillId="10" borderId="0" xfId="0" applyFont="1" applyFill="1" applyAlignment="1">
      <alignment horizontal="center"/>
    </xf>
    <xf numFmtId="0" fontId="20" fillId="9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23" fillId="11" borderId="0" xfId="0" applyFont="1" applyFill="1" applyAlignment="1">
      <alignment horizontal="center" wrapText="1"/>
    </xf>
    <xf numFmtId="0" fontId="4" fillId="11" borderId="0" xfId="0" applyFont="1" applyFill="1" applyAlignment="1">
      <alignment horizontal="center" wrapText="1"/>
    </xf>
    <xf numFmtId="0" fontId="20" fillId="9" borderId="6" xfId="0" applyFont="1" applyFill="1" applyBorder="1" applyAlignment="1">
      <alignment horizontal="center" wrapText="1"/>
    </xf>
  </cellXfs>
  <cellStyles count="6">
    <cellStyle name="Comma 2" xfId="2" xr:uid="{00000000-0005-0000-0000-000001000000}"/>
    <cellStyle name="Comma 3" xfId="3" xr:uid="{00000000-0005-0000-0000-000002000000}"/>
    <cellStyle name="Currency" xfId="1" builtinId="4"/>
    <cellStyle name="Currency 2" xfId="4" xr:uid="{00000000-0005-0000-0000-000004000000}"/>
    <cellStyle name="Normal" xfId="0" builtinId="0"/>
    <cellStyle name="Normal 2" xfId="5" xr:uid="{00000000-0005-0000-0000-000006000000}"/>
  </cellStyles>
  <dxfs count="6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FF99"/>
        </patternFill>
      </fill>
    </dxf>
    <dxf>
      <fill>
        <patternFill>
          <bgColor rgb="FFFFFFCC"/>
        </patternFill>
      </fill>
    </dxf>
    <dxf>
      <numFmt numFmtId="171" formatCode="[$-409]d\-mmm\-yyyy;@"/>
    </dxf>
    <dxf>
      <alignment horizontal="left" vertical="top" wrapText="1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horizontal="left"/>
    </dxf>
    <dxf>
      <alignment wrapText="1"/>
    </dxf>
    <dxf>
      <alignment vertical="top"/>
    </dxf>
    <dxf>
      <numFmt numFmtId="0" formatCode="General"/>
      <alignment vertical="center" textRotation="0" wrapText="1" indent="0" justifyLastLine="0" shrinkToFit="0" readingOrder="0"/>
      <protection locked="1" hidden="0"/>
    </dxf>
    <dxf>
      <numFmt numFmtId="0" formatCode="General"/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0" hidden="0"/>
    </dxf>
    <dxf>
      <numFmt numFmtId="170" formatCode="#,##0.00\ [$$-C0C]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numFmt numFmtId="170" formatCode="#,##0.00\ [$$-C0C]"/>
      <fill>
        <patternFill>
          <fgColor indexed="64"/>
          <bgColor theme="0" tint="-0.14999847407452621"/>
        </patternFill>
      </fill>
      <alignment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0" hidden="0"/>
    </dxf>
    <dxf>
      <font>
        <sz val="10"/>
      </font>
      <numFmt numFmtId="170" formatCode="#,##0.00\ [$$-C0C]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409]d\-mmm\-yyyy;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409]d\-mmm\-yyyy;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1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1E5775"/>
        </patternFill>
      </fill>
      <alignment horizontal="center" vertical="center" textRotation="0" wrapText="1" indent="0" justifyLastLine="0" shrinkToFit="0" readingOrder="0"/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</dxf>
    <dxf>
      <numFmt numFmtId="169" formatCode="_ * #,##0.00_ \ [$$-C0C]_ ;_ * \-#,##0.00\ \ [$$-C0C]_ ;_ * &quot;-&quot;??_ \ [$$-C0C]_ ;_ @_ "/>
      <fill>
        <patternFill patternType="solid">
          <fgColor indexed="64"/>
          <bgColor theme="0" tint="-0.14999847407452621"/>
        </patternFill>
      </fill>
    </dxf>
    <dxf>
      <numFmt numFmtId="169" formatCode="_ * #,##0.00_ \ [$$-C0C]_ ;_ * \-#,##0.00\ \ [$$-C0C]_ ;_ * &quot;-&quot;??_ \ [$$-C0C]_ ;_ @_ "/>
    </dxf>
    <dxf>
      <numFmt numFmtId="169" formatCode="_ * #,##0.00_ \ [$$-C0C]_ ;_ * \-#,##0.00\ \ [$$-C0C]_ ;_ * &quot;-&quot;??_ \ [$$-C0C]_ ;_ @_ "/>
    </dxf>
    <dxf>
      <numFmt numFmtId="169" formatCode="_ * #,##0.00_ \ [$$-C0C]_ ;_ * \-#,##0.00\ \ [$$-C0C]_ ;_ * &quot;-&quot;??_ \ [$$-C0C]_ ;_ @_ "/>
    </dxf>
    <dxf>
      <alignment horizontal="left" vertical="bottom" textRotation="0" wrapText="1" indent="0" justifyLastLine="0" shrinkToFit="0" readingOrder="0"/>
    </dxf>
  </dxfs>
  <tableStyles count="1" defaultTableStyle="TableStyleMedium9" defaultPivotStyle="PivotStyleLight16">
    <tableStyle name="MySqlDefault" pivot="0" table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E5775"/>
      <color rgb="FF4F81BD"/>
      <color rgb="FFFFFFCC"/>
      <color rgb="FF81B9D0"/>
      <color rgb="FF007399"/>
      <color rgb="FFFFFF99"/>
      <color rgb="FF19A3DD"/>
      <color rgb="FFFFFFDD"/>
      <color rgb="FFFFFFE1"/>
      <color rgb="FF9494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[3_Budget et calendrier de facturation Accélération - Nov 14.xlsx]3 – Vérification proposition!PivotTable1</c:name>
    <c:fmtId val="0"/>
  </c:pivotSource>
  <c:chart>
    <c:title>
      <c:tx>
        <c:strRef>
          <c:f>'1 – Partenaires et supervision'!$B$4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</c:pivotFmts>
    <c:plotArea>
      <c:layout/>
      <c:barChart>
        <c:barDir val="bar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0980255"/>
        <c:axId val="1470976415"/>
      </c:barChart>
      <c:catAx>
        <c:axId val="1470980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0976415"/>
        <c:crosses val="autoZero"/>
        <c:auto val="1"/>
        <c:lblAlgn val="ctr"/>
        <c:lblOffset val="100"/>
        <c:noMultiLvlLbl val="0"/>
      </c:catAx>
      <c:valAx>
        <c:axId val="1470976415"/>
        <c:scaling>
          <c:orientation val="minMax"/>
        </c:scaling>
        <c:delete val="0"/>
        <c:axPos val="b"/>
        <c:numFmt formatCode="yyyy/mm/dd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098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330862</xdr:colOff>
      <xdr:row>13</xdr:row>
      <xdr:rowOff>87630</xdr:rowOff>
    </xdr:from>
    <xdr:to>
      <xdr:col>3</xdr:col>
      <xdr:colOff>1703787</xdr:colOff>
      <xdr:row>18</xdr:row>
      <xdr:rowOff>16510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2E00C2-FD2F-8E0E-5CDC-1A1CEADE4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18862" y="3542030"/>
          <a:ext cx="1372925" cy="8813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38099</xdr:rowOff>
    </xdr:from>
    <xdr:to>
      <xdr:col>1</xdr:col>
      <xdr:colOff>1639287</xdr:colOff>
      <xdr:row>0</xdr:row>
      <xdr:rowOff>528204</xdr:rowOff>
    </xdr:to>
    <xdr:pic>
      <xdr:nvPicPr>
        <xdr:cNvPr id="3" name="Picture 2" descr="Mitacs Logo | Mitacs">
          <a:extLst>
            <a:ext uri="{FF2B5EF4-FFF2-40B4-BE49-F238E27FC236}">
              <a16:creationId xmlns:a16="http://schemas.microsoft.com/office/drawing/2014/main" id="{2FB1853E-2DDB-43BF-85DE-B0D3F3E7D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864" y="38099"/>
          <a:ext cx="1353537" cy="490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28199</xdr:colOff>
      <xdr:row>0</xdr:row>
      <xdr:rowOff>28575</xdr:rowOff>
    </xdr:from>
    <xdr:to>
      <xdr:col>1</xdr:col>
      <xdr:colOff>1238250</xdr:colOff>
      <xdr:row>1</xdr:row>
      <xdr:rowOff>57150</xdr:rowOff>
    </xdr:to>
    <xdr:pic>
      <xdr:nvPicPr>
        <xdr:cNvPr id="3" name="Picture 2" descr="Mitacs Logo | Mitacs">
          <a:extLst>
            <a:ext uri="{FF2B5EF4-FFF2-40B4-BE49-F238E27FC236}">
              <a16:creationId xmlns:a16="http://schemas.microsoft.com/office/drawing/2014/main" id="{1BA930C3-A88B-8333-1779-370B36F3D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324" y="28575"/>
          <a:ext cx="1210051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</xdr:rowOff>
    </xdr:from>
    <xdr:to>
      <xdr:col>7</xdr:col>
      <xdr:colOff>590550</xdr:colOff>
      <xdr:row>23</xdr:row>
      <xdr:rowOff>28575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D93FF29-46DD-872E-0BDB-99DAEC8A08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1419225</xdr:colOff>
      <xdr:row>3</xdr:row>
      <xdr:rowOff>123824</xdr:rowOff>
    </xdr:from>
    <xdr:to>
      <xdr:col>10</xdr:col>
      <xdr:colOff>252237</xdr:colOff>
      <xdr:row>9</xdr:row>
      <xdr:rowOff>133349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701EF5B-4AEA-4917-BFFA-2C302978A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91900" y="885824"/>
          <a:ext cx="1795287" cy="1152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107674</xdr:colOff>
      <xdr:row>1</xdr:row>
      <xdr:rowOff>24847</xdr:rowOff>
    </xdr:from>
    <xdr:to>
      <xdr:col>10</xdr:col>
      <xdr:colOff>2062588</xdr:colOff>
      <xdr:row>5</xdr:row>
      <xdr:rowOff>101217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6531F4-CFFB-4D61-9998-670131620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8506239" y="356151"/>
          <a:ext cx="1954914" cy="121937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j Bhandal" refreshedDate="45090.802182060186" createdVersion="8" refreshedVersion="8" minRefreshableVersion="3" recordCount="50" xr:uid="{D8F46DF6-B32A-4B35-9C57-4AD755E585ED}">
  <cacheSource type="worksheet">
    <worksheetSource name="Table_BudgetDetails"/>
  </cacheSource>
  <cacheFields count="25">
    <cacheField name="Nom complet du ou de la stagiaire" numFmtId="0">
      <sharedItems containsNonDate="0" containsBlank="1" count="18">
        <m/>
        <s v="cdcvfv" u="1"/>
        <s v="fghnmhgtfhnhghnb" u="1"/>
        <s v="asdv" u="1"/>
        <s v="tttttttttt" u="1"/>
        <s v="Rak b" u="1"/>
        <s v="Jane Doe" u="1"/>
        <s v="nhack " u="1"/>
        <s v="Test" u="1"/>
        <s v="John Doe" u="1"/>
        <s v="Nikki Clack" u="1"/>
        <s v="wafsdx" u="1"/>
        <s v="Harper Collins" u="1"/>
        <s v="Nicholar Pack" u="1"/>
        <s v="Jason Mamoa" u="1"/>
        <s v="cdx v" u="1"/>
        <s v="Lucinda Child" u="1"/>
        <s v="Nicole Hack" u="1"/>
      </sharedItems>
    </cacheField>
    <cacheField name="Niveau d’études du ou de la stagiaire" numFmtId="0">
      <sharedItems containsNonDate="0" containsBlank="1" count="5">
        <m/>
        <s v="Baccalauréat" u="1"/>
        <s v="Maîtrise" u="1"/>
        <s v="Postdoc" u="1"/>
        <s v="Doctorat" u="1"/>
      </sharedItems>
    </cacheField>
    <cacheField name="Professeur·e superviseur·e _x000a_(Titulaire du compte)" numFmtId="0">
      <sharedItems containsNonDate="0" containsString="0" containsBlank="1"/>
    </cacheField>
    <cacheField name="Personne responsable de la cosupervision" numFmtId="0">
      <sharedItems containsNonDate="0" containsString="0" containsBlank="1"/>
    </cacheField>
    <cacheField name="Nom de l’établissement d’enseignement" numFmtId="0">
      <sharedItems/>
    </cacheField>
    <cacheField name="Nom du partenaire" numFmtId="0">
      <sharedItems containsNonDate="0" containsString="0" containsBlank="1"/>
    </cacheField>
    <cacheField name="Nombre d’unités de stage (US)" numFmtId="0">
      <sharedItems containsNonDate="0" containsString="0" containsBlank="1" containsNumber="1" containsInteger="1" minValue="2" maxValue="12" count="10">
        <m/>
        <n v="5" u="1"/>
        <n v="2" u="1"/>
        <n v="6" u="1"/>
        <n v="7" u="1"/>
        <n v="3" u="1"/>
        <n v="8" u="1"/>
        <n v="9" u="1"/>
        <n v="4" u="1"/>
        <n v="12" u="1"/>
      </sharedItems>
    </cacheField>
    <cacheField name="Type de stage" numFmtId="0">
      <sharedItems containsNonDate="0" containsString="0" containsBlank="1"/>
    </cacheField>
    <cacheField name="Durée du stage (mois)" numFmtId="0">
      <sharedItems containsNonDate="0" containsString="0" containsBlank="1"/>
    </cacheField>
    <cacheField name="Date de début prévue" numFmtId="171">
      <sharedItems containsNonDate="0" containsString="0" containsBlank="1"/>
    </cacheField>
    <cacheField name="Date de fin prévue" numFmtId="171">
      <sharedItems/>
    </cacheField>
    <cacheField name="Contribution de base de l’organisation partenaire (par US)" numFmtId="170">
      <sharedItems/>
    </cacheField>
    <cacheField name="Contribution additionnelle de l’organisation partenaire (par US)" numFmtId="170">
      <sharedItems containsNonDate="0" containsString="0" containsBlank="1"/>
    </cacheField>
    <cacheField name="Contribution totale de l’organisation partenaire (par US)" numFmtId="170">
      <sharedItems/>
    </cacheField>
    <cacheField name="Montant total de la bourse (par US)" numFmtId="170">
      <sharedItems/>
    </cacheField>
    <cacheField name="Allocation minimale (par US) " numFmtId="170">
      <sharedItems/>
    </cacheField>
    <cacheField name="Montant de remplacement" numFmtId="170">
      <sharedItems containsNonDate="0" containsString="0" containsBlank="1"/>
    </cacheField>
    <cacheField name="Dépenses de recherche (par US)" numFmtId="170">
      <sharedItems/>
    </cacheField>
    <cacheField name="Allocation totale" numFmtId="170">
      <sharedItems/>
    </cacheField>
    <cacheField name="Contribution totale de l’organisation partenaire" numFmtId="170">
      <sharedItems/>
    </cacheField>
    <cacheField name="Bourse totale (y compris les fonds versés par Mitacs)" numFmtId="170">
      <sharedItems/>
    </cacheField>
    <cacheField name="Remarques _x000a_(Veuillez préciser s’il y aura des trous entre les stages, si les compléments versés diffèrent d’une unité de stage à l’autre, etc.)" numFmtId="0">
      <sharedItems containsNonDate="0" containsString="0" containsBlank="1"/>
    </cacheField>
    <cacheField name="Number of Interns" numFmtId="0">
      <sharedItems/>
    </cacheField>
    <cacheField name="Est-ce vide?" numFmtId="0">
      <sharedItems count="4">
        <s v="Oui"/>
        <s v="No" u="1"/>
        <s v="Non" u="1"/>
        <s v="Yes" u="1"/>
      </sharedItems>
    </cacheField>
    <cacheField name="Duration (days)" numFmtId="0" formula="'Durée du stage (mois)'*'Nombre d’unités de stage (US)'*3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  <r>
    <x v="0"/>
    <x v="0"/>
    <m/>
    <m/>
    <s v=""/>
    <m/>
    <x v="0"/>
    <m/>
    <m/>
    <m/>
    <s v=""/>
    <s v=""/>
    <m/>
    <s v=""/>
    <s v=""/>
    <s v=""/>
    <m/>
    <s v=""/>
    <s v=""/>
    <s v=""/>
    <s v=""/>
    <m/>
    <s v="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9EA12C-45A7-4BEC-85F7-0B34F3F0799B}" name="PivotTable1" cacheId="0" applyNumberFormats="0" applyBorderFormats="0" applyFontFormats="0" applyPatternFormats="0" applyAlignmentFormats="0" applyWidthHeightFormats="1" dataCaption="Values" updatedVersion="8" minRefreshableVersion="3" rowGrandTotals="0" colGrandTotals="0" itemPrintTitles="1" createdVersion="8" indent="0" compact="0" compactData="0" multipleFieldFilters="0" chartFormat="1">
  <location ref="A3:E3" firstHeaderRow="0" firstDataRow="1" firstDataCol="3" rowPageCount="1" colPageCount="1"/>
  <pivotFields count="25">
    <pivotField axis="axisRow" compact="0" outline="0" showAll="0" defaultSubtotal="0">
      <items count="18">
        <item m="1" x="6"/>
        <item x="0"/>
        <item m="1" x="17"/>
        <item m="1" x="7"/>
        <item m="1" x="4"/>
        <item m="1" x="13"/>
        <item m="1" x="10"/>
        <item m="1" x="5"/>
        <item m="1" x="14"/>
        <item m="1" x="16"/>
        <item m="1" x="12"/>
        <item m="1" x="8"/>
        <item m="1" x="9"/>
        <item m="1" x="11"/>
        <item m="1" x="2"/>
        <item m="1" x="15"/>
        <item m="1" x="1"/>
        <item m="1" x="3"/>
      </items>
    </pivotField>
    <pivotField axis="axisRow" compact="0" outline="0" showAll="0" defaultSubtotal="0">
      <items count="5">
        <item m="1" x="3"/>
        <item x="0"/>
        <item m="1" x="2"/>
        <item m="1" x="4"/>
        <item m="1"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0">
        <item x="0"/>
        <item m="1" x="6"/>
        <item m="1" x="5"/>
        <item m="1" x="4"/>
        <item m="1" x="1"/>
        <item m="1" x="7"/>
        <item m="1" x="3"/>
        <item m="1" x="9"/>
        <item m="1" x="8"/>
        <item m="1" x="2"/>
      </items>
    </pivotField>
    <pivotField compact="0" outline="0" showAll="0" defaultSubtotal="0"/>
    <pivotField compact="0" outline="0" showAll="0" defaultSubtotal="0"/>
    <pivotField dataField="1" compact="0" outline="0" subtotalTop="0" showAll="0" defaultSubtotal="0"/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ubtotalTop="0" multipleItemSelectionAllowed="1" showAll="0" defaultSubtotal="0">
      <items count="4">
        <item m="1" x="1"/>
        <item m="1" x="3"/>
        <item m="1" x="2"/>
        <item h="1" x="0"/>
      </items>
    </pivotField>
    <pivotField dataField="1" compact="0" outline="0" subtotalTop="0" dragToRow="0" dragToCol="0" dragToPage="0" showAll="0" defaultSubtotal="0"/>
  </pivotFields>
  <rowFields count="3">
    <field x="0"/>
    <field x="1"/>
    <field x="6"/>
  </rowFields>
  <colFields count="1">
    <field x="-2"/>
  </colFields>
  <colItems count="2">
    <i>
      <x/>
    </i>
    <i i="1">
      <x v="1"/>
    </i>
  </colItems>
  <pageFields count="1">
    <pageField fld="23" hier="-1"/>
  </pageFields>
  <dataFields count="2">
    <dataField name="Date de début prévue " fld="9" subtotal="min" baseField="6" baseItem="1" numFmtId="171"/>
    <dataField name="Somme des durées (jours)" fld="24" baseField="0" baseItem="0"/>
  </dataFields>
  <formats count="17">
    <format dxfId="20">
      <pivotArea dataOnly="0" labelOnly="1" outline="0" axis="axisValues" fieldPosition="0"/>
    </format>
    <format dxfId="19">
      <pivotArea dataOnly="0" labelOnly="1" outline="0" axis="axisValues" fieldPosition="0"/>
    </format>
    <format dxfId="18">
      <pivotArea dataOnly="0" labelOnly="1" outline="0" axis="axisValues" fieldPosition="0"/>
    </format>
    <format dxfId="17">
      <pivotArea field="0" type="button" dataOnly="0" labelOnly="1" outline="0" axis="axisRow" fieldPosition="0"/>
    </format>
    <format dxfId="16">
      <pivotArea field="1" type="button" dataOnly="0" labelOnly="1" outline="0" axis="axisRow" fieldPosition="1"/>
    </format>
    <format dxfId="15">
      <pivotArea field="6" type="button" dataOnly="0" labelOnly="1" outline="0" axis="axisRow" fieldPosition="2"/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field="0" type="button" dataOnly="0" labelOnly="1" outline="0" axis="axisRow" fieldPosition="0"/>
    </format>
    <format dxfId="12">
      <pivotArea field="1" type="button" dataOnly="0" labelOnly="1" outline="0" axis="axisRow" fieldPosition="1"/>
    </format>
    <format dxfId="11">
      <pivotArea field="6" type="button" dataOnly="0" labelOnly="1" outline="0" axis="axisRow" fieldPosition="2"/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field="0" type="button" dataOnly="0" labelOnly="1" outline="0" axis="axisRow" fieldPosition="0"/>
    </format>
    <format dxfId="8">
      <pivotArea field="1" type="button" dataOnly="0" labelOnly="1" outline="0" axis="axisRow" fieldPosition="1"/>
    </format>
    <format dxfId="7">
      <pivotArea field="6" type="button" dataOnly="0" labelOnly="1" outline="0" axis="axisRow" fieldPosition="2"/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outline="0" fieldPosition="0">
        <references count="1">
          <reference field="4294967294" count="1">
            <x v="0"/>
          </reference>
        </references>
      </pivotArea>
    </format>
  </formats>
  <chartFormats count="3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7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F9365B-8274-4FA2-8888-3DA613361101}" name="Table_ProgramCategoryLookups" displayName="Table_ProgramCategoryLookups" ref="A1:H24" totalsRowShown="0" headerRowDxfId="66">
  <autoFilter ref="A1:H24" xr:uid="{83F9365B-8274-4FA2-8888-3DA613361101}"/>
  <tableColumns count="8">
    <tableColumn id="1" xr3:uid="{48CC22D2-3209-4CB3-8607-2F5660C24364}" name="Type de stage"/>
    <tableColumn id="7" xr3:uid="{913F9525-9864-4CF6-A631-C1D3DD24AB62}" name="Montant total de la bourse" dataDxfId="65"/>
    <tableColumn id="2" xr3:uid="{FC76A106-3C2F-4FBD-B11E-70961E45DBC7}" name="Montant de base de la contribution (organisation partenaire)" dataDxfId="64"/>
    <tableColumn id="3" xr3:uid="{3CF7AC79-BAA0-4267-8F48-305815A36262}" name="Allocation minimale" dataDxfId="63"/>
    <tableColumn id="4" xr3:uid="{2D83177D-14A9-458D-8BCA-040BB1479612}" name="Contribution de Mitacs" dataDxfId="62">
      <calculatedColumnFormula>Table_ProgramCategoryLookups[[#This Row],[Montant total de la bourse]]-Table_ProgramCategoryLookups[[#This Row],[Montant de base de la contribution (organisation partenaire)]]</calculatedColumnFormula>
    </tableColumn>
    <tableColumn id="5" xr3:uid="{A84E05BF-D804-4E4D-880E-D84708BE481B}" name="Commentaires" dataDxfId="61"/>
    <tableColumn id="6" xr3:uid="{9A6BF203-C256-4AA7-ADE0-8860D0A3F94A}" name="Description" dataDxfId="60"/>
    <tableColumn id="8" xr3:uid="{AEFC5890-7E33-421D-9599-7D0487ABC57F}" name="Type de stage – Fr" dataDxfId="59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270F21-FD46-43AA-B8AF-27C1F2F9AF76}" name="Table_InternDegreeLevel" displayName="Table_InternDegreeLevel" ref="J1:J10" totalsRowShown="0">
  <autoFilter ref="J1:J10" xr:uid="{0E270F21-FD46-43AA-B8AF-27C1F2F9AF76}"/>
  <tableColumns count="1">
    <tableColumn id="1" xr3:uid="{E754FC77-520E-4BD4-B5B7-7CC97BB423D3}" name="Niveau d’études du ou de la stagiaire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C38875-C494-43B2-8CE7-17180A5453F5}" name="Table_Partners" displayName="Table_Partners" ref="B7:B14" totalsRowShown="0" headerRowDxfId="58" dataDxfId="56" headerRowBorderDxfId="57">
  <autoFilter ref="B7:B14" xr:uid="{FEC38875-C494-43B2-8CE7-17180A5453F5}"/>
  <tableColumns count="1">
    <tableColumn id="2" xr3:uid="{0B2592AD-7872-4493-8D02-57D13EFC9CBC}" name="Nom du partenaire" dataDxfId="55"/>
  </tableColumns>
  <tableStyleInfo name="TableStyleMedium27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4C5B0B8-BBF7-4E48-96C4-97DA613D8A26}" name="Table_AcademicSupervisors" displayName="Table_AcademicSupervisors" ref="D7:E14" totalsRowShown="0" headerRowDxfId="54" dataDxfId="52" headerRowBorderDxfId="53">
  <autoFilter ref="D7:E14" xr:uid="{74C5B0B8-BBF7-4E48-96C4-97DA613D8A26}"/>
  <tableColumns count="2">
    <tableColumn id="2" xr3:uid="{56D74BEE-4267-456D-9756-D626D3DAC113}" name="Nom de la personne responsable de la supervision et de la personne responsable de la cosupervision" dataDxfId="51"/>
    <tableColumn id="3" xr3:uid="{CD5E1288-9197-4F71-B79B-24C26A741829}" name="Nom de l’établissement d’enseignement" dataDxfId="50"/>
  </tableColumns>
  <tableStyleInfo name="TableStyleLight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D834072-EE44-4C7A-B0EC-D5678BC040CC}" name="Table_BudgetDetails" displayName="Table_BudgetDetails" ref="B8:Y108" totalsRowShown="0" headerRowDxfId="49" dataDxfId="47" headerRowBorderDxfId="48" tableBorderDxfId="46" totalsRowBorderDxfId="45">
  <autoFilter ref="B8:Y108" xr:uid="{9D834072-EE44-4C7A-B0EC-D5678BC040CC}"/>
  <tableColumns count="24">
    <tableColumn id="1" xr3:uid="{0C36CD82-2BA1-493B-9046-0CF27A5DB110}" name="Nom complet du ou de la stagiaire" dataDxfId="44"/>
    <tableColumn id="6" xr3:uid="{775A0634-66F9-46B5-9F56-9536077A591E}" name="Niveau d’études du ou de la stagiaire" dataDxfId="43"/>
    <tableColumn id="3" xr3:uid="{6ED40E6A-ABA5-4221-93BC-C08AA5617AE2}" name="Professeur·e superviseur·e _x000a_(Titulaire du compte)" dataDxfId="42"/>
    <tableColumn id="4" xr3:uid="{F63D5435-0501-48CC-AC43-C95F1817DF3A}" name="Personne responsable de la cosupervision" dataDxfId="41"/>
    <tableColumn id="19" xr3:uid="{D67DC761-86A5-4A6A-8BC9-1876D1B66DA8}" name="Nom de l’établissement d’enseignement" dataDxfId="40">
      <calculatedColumnFormula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calculatedColumnFormula>
    </tableColumn>
    <tableColumn id="5" xr3:uid="{EEC55C78-B42F-4D75-A6BD-AFB6F68B1594}" name="Nom du partenaire" dataDxfId="39"/>
    <tableColumn id="7" xr3:uid="{BD930D6A-F10A-42B3-A4E6-63A36E26BE3E}" name="Nombre d’unités de stage (US)" dataDxfId="38"/>
    <tableColumn id="8" xr3:uid="{AEAFC09F-321A-4371-A771-A0BF08A51EED}" name="Type de stage" dataDxfId="37"/>
    <tableColumn id="9" xr3:uid="{BE90CA20-F3CC-4934-86DB-BFBD0FC7E59E}" name="Durée du stage (mois)" dataDxfId="36"/>
    <tableColumn id="16" xr3:uid="{FB99B6E5-1DB3-4951-A2DC-F6C331F25285}" name="Date de début prévue" dataDxfId="35"/>
    <tableColumn id="2" xr3:uid="{6BC4225B-D34D-4F54-8580-E122881E97EA}" name="Date de fin prévue" dataDxfId="34">
      <calculatedColumnFormula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calculatedColumnFormula>
    </tableColumn>
    <tableColumn id="11" xr3:uid="{506D50F2-0E27-4C54-AFCE-F579272DD9B2}" name="Contribution de base de l’organisation partenaire (par US)" dataDxfId="33">
      <calculatedColumnFormula>IFERROR(VLOOKUP(Table_BudgetDetails[[#This Row],[Type de stage]],Table_ProgramCategoryLookups[],3,0),"")</calculatedColumnFormula>
    </tableColumn>
    <tableColumn id="12" xr3:uid="{06F0AC1A-D420-4D84-991F-1960FA9D2763}" name="Contribution additionnelle de l’organisation partenaire (par US)" dataDxfId="32"/>
    <tableColumn id="13" xr3:uid="{9E4C90FE-8A0B-43C5-BFEE-387009D97700}" name="Contribution totale de l’organisation partenaire (par US)" dataDxfId="31">
      <calculatedColumnFormula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calculatedColumnFormula>
    </tableColumn>
    <tableColumn id="22" xr3:uid="{D1123E55-4A6F-40AA-AFB3-0D5D467BE45F}" name="Montant total de la bourse (par US)" dataDxfId="30"/>
    <tableColumn id="10" xr3:uid="{E4DA3000-CFF3-4281-A766-66528627A6B3}" name="Allocation minimale (par US) " dataDxfId="29">
      <calculatedColumnFormula>IFERROR(VLOOKUP(Table_BudgetDetails[[#This Row],[Type de stage]],Table_ProgramCategoryLookups[],4,0),"")</calculatedColumnFormula>
    </tableColumn>
    <tableColumn id="20" xr3:uid="{48B2E61D-AFF4-4D26-BC13-12781C388DD7}" name="Montant de remplacement" dataDxfId="28"/>
    <tableColumn id="21" xr3:uid="{22D708C8-E349-4265-B8E1-8A86D470D70B}" name="Dépenses de recherche (par US)" dataDxfId="27">
      <calculatedColumnFormula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calculatedColumnFormula>
    </tableColumn>
    <tableColumn id="23" xr3:uid="{06D3D597-DA32-4A05-B5EA-0AD87E347FBF}" name="Allocation totale" dataDxfId="26">
      <calculatedColumnFormula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calculatedColumnFormula>
    </tableColumn>
    <tableColumn id="14" xr3:uid="{48EFB872-7064-4E83-83CB-C76D0825B7A2}" name="Contribution totale de l’organisation partenaire" dataDxfId="25">
      <calculatedColumnFormula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calculatedColumnFormula>
    </tableColumn>
    <tableColumn id="15" xr3:uid="{5B0316E1-7B41-4F25-B7FB-D6F0FE4F0D2A}" name="Bourse totale (y compris les fonds versés par Mitacs)" dataDxfId="24">
      <calculatedColumnFormula>IFERROR(
VLOOKUP(Table_BudgetDetails[[#This Row],[Type de stage]],Table_ProgramCategoryLookups[],5,0)*Table_BudgetDetails[[#This Row],[Nombre d’unités de stage (US)]]+Table_BudgetDetails[[#This Row],[Contribution totale de l’organisation partenaire]],
"")</calculatedColumnFormula>
    </tableColumn>
    <tableColumn id="17" xr3:uid="{122946B1-31CE-45FE-86E9-B76D99C8EDDD}" name="Remarques _x000a_(Veuillez préciser s’il y aura des trous entre les stages, si les compléments versés diffèrent d’une unité de stage à l’autre, etc.)" dataDxfId="23"/>
    <tableColumn id="18" xr3:uid="{98FF60D8-D47C-419A-9AB8-27C36C53CED5}" name="Number of Interns" dataDxfId="22">
      <calculatedColumnFormula>IFERROR(1/COUNTIF(Table_BudgetDetails[Nom complet du ou de la stagiaire],Table_BudgetDetails[[#This Row],[Nom complet du ou de la stagiaire]]),"")</calculatedColumnFormula>
    </tableColumn>
    <tableColumn id="24" xr3:uid="{3000C826-C92D-4248-9225-4E6429804813}" name="Est-ce vide?" dataDxfId="21">
      <calculatedColumnFormula>IF(Table_BudgetDetails[[#This Row],[Nom complet du ou de la stagiaire]]="","Oui","Non")</calculatedColumnFormula>
    </tableColumn>
  </tableColumns>
  <tableStyleInfo name="TableStyleMedium2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Mitac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FFFF"/>
      </a:accent1>
      <a:accent2>
        <a:srgbClr val="1F5978"/>
      </a:accent2>
      <a:accent3>
        <a:srgbClr val="F2F2F2"/>
      </a:accent3>
      <a:accent4>
        <a:srgbClr val="F2F2F2"/>
      </a:accent4>
      <a:accent5>
        <a:srgbClr val="8CC4E1"/>
      </a:accent5>
      <a:accent6>
        <a:srgbClr val="DDD9C3"/>
      </a:accent6>
      <a:hlink>
        <a:srgbClr val="FFFFFF"/>
      </a:hlink>
      <a:folHlink>
        <a:srgbClr val="FFFF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7B1E-C3B1-4F2E-9235-F1EAA0F8807C}">
  <sheetPr>
    <tabColor rgb="FFFFFF00"/>
  </sheetPr>
  <dimension ref="A1:J24"/>
  <sheetViews>
    <sheetView zoomScale="120" zoomScaleNormal="120" workbookViewId="0">
      <selection activeCell="B11" sqref="B11"/>
    </sheetView>
  </sheetViews>
  <sheetFormatPr defaultColWidth="8.81640625" defaultRowHeight="14.5" x14ac:dyDescent="0.35"/>
  <cols>
    <col min="1" max="1" width="45.54296875" bestFit="1" customWidth="1"/>
    <col min="2" max="2" width="18.26953125" customWidth="1"/>
    <col min="3" max="3" width="14.1796875" customWidth="1"/>
    <col min="4" max="4" width="15.54296875" customWidth="1"/>
    <col min="5" max="5" width="15" customWidth="1"/>
    <col min="6" max="6" width="26.1796875" customWidth="1"/>
    <col min="7" max="7" width="45.26953125" bestFit="1" customWidth="1"/>
    <col min="8" max="8" width="45.26953125" customWidth="1"/>
    <col min="9" max="9" width="26.1796875" customWidth="1"/>
    <col min="10" max="10" width="27" bestFit="1" customWidth="1"/>
  </cols>
  <sheetData>
    <row r="1" spans="1:10" ht="72.5" x14ac:dyDescent="0.35">
      <c r="A1" s="20" t="s">
        <v>0</v>
      </c>
      <c r="B1" s="20" t="s">
        <v>1</v>
      </c>
      <c r="C1" s="20" t="s">
        <v>2</v>
      </c>
      <c r="D1" s="20" t="s">
        <v>3</v>
      </c>
      <c r="E1" s="21" t="s">
        <v>4</v>
      </c>
      <c r="F1" s="20" t="s">
        <v>5</v>
      </c>
      <c r="G1" s="20" t="s">
        <v>6</v>
      </c>
      <c r="H1" s="20" t="s">
        <v>7</v>
      </c>
      <c r="J1" t="s">
        <v>8</v>
      </c>
    </row>
    <row r="2" spans="1:10" x14ac:dyDescent="0.35">
      <c r="A2" s="71" t="s">
        <v>9</v>
      </c>
      <c r="B2" s="64">
        <v>10000</v>
      </c>
      <c r="C2" s="64">
        <v>5000</v>
      </c>
      <c r="D2" s="64">
        <v>10000</v>
      </c>
      <c r="E2" s="66">
        <f>Table_ProgramCategoryLookups[[#This Row],[Montant total de la bourse]]-Table_ProgramCategoryLookups[[#This Row],[Montant de base de la contribution (organisation partenaire)]]</f>
        <v>5000</v>
      </c>
      <c r="F2" s="8"/>
      <c r="G2" t="s">
        <v>10</v>
      </c>
      <c r="H2" s="71" t="s">
        <v>9</v>
      </c>
      <c r="I2" s="8"/>
      <c r="J2" t="s">
        <v>11</v>
      </c>
    </row>
    <row r="3" spans="1:10" x14ac:dyDescent="0.35">
      <c r="A3" s="48" t="s">
        <v>12</v>
      </c>
      <c r="B3" s="64">
        <v>15000</v>
      </c>
      <c r="C3" s="64">
        <v>7500</v>
      </c>
      <c r="D3" s="64">
        <v>10000</v>
      </c>
      <c r="E3" s="66">
        <f>Table_ProgramCategoryLookups[[#This Row],[Montant total de la bourse]]-Table_ProgramCategoryLookups[[#This Row],[Montant de base de la contribution (organisation partenaire)]]</f>
        <v>7500</v>
      </c>
      <c r="F3" s="8"/>
      <c r="G3" t="s">
        <v>13</v>
      </c>
      <c r="H3" s="48" t="s">
        <v>12</v>
      </c>
      <c r="I3" s="8"/>
      <c r="J3" t="s">
        <v>14</v>
      </c>
    </row>
    <row r="4" spans="1:10" x14ac:dyDescent="0.35">
      <c r="A4" s="48" t="s">
        <v>15</v>
      </c>
      <c r="B4" s="65">
        <f>80000/6</f>
        <v>13333.333333333334</v>
      </c>
      <c r="C4" s="64">
        <v>6000</v>
      </c>
      <c r="D4" s="64">
        <v>10000</v>
      </c>
      <c r="E4" s="66">
        <f>Table_ProgramCategoryLookups[[#This Row],[Montant total de la bourse]]-Table_ProgramCategoryLookups[[#This Row],[Montant de base de la contribution (organisation partenaire)]]</f>
        <v>7333.3333333333339</v>
      </c>
      <c r="F4" s="8" t="s">
        <v>16</v>
      </c>
      <c r="G4" t="s">
        <v>17</v>
      </c>
      <c r="H4" s="48" t="s">
        <v>15</v>
      </c>
      <c r="I4" s="8"/>
      <c r="J4" t="s">
        <v>18</v>
      </c>
    </row>
    <row r="5" spans="1:10" x14ac:dyDescent="0.35">
      <c r="A5" s="49" t="s">
        <v>19</v>
      </c>
      <c r="B5" s="65">
        <f>80000/6</f>
        <v>13333.333333333334</v>
      </c>
      <c r="C5" s="64">
        <v>6000</v>
      </c>
      <c r="D5" s="64">
        <v>10000</v>
      </c>
      <c r="E5" s="66">
        <f>Table_ProgramCategoryLookups[[#This Row],[Montant total de la bourse]]-Table_ProgramCategoryLookups[[#This Row],[Montant de base de la contribution (organisation partenaire)]]</f>
        <v>7333.3333333333339</v>
      </c>
      <c r="F5" s="8" t="s">
        <v>16</v>
      </c>
      <c r="G5" s="19" t="s">
        <v>20</v>
      </c>
      <c r="H5" s="49" t="s">
        <v>19</v>
      </c>
      <c r="I5" s="8"/>
      <c r="J5" t="s">
        <v>21</v>
      </c>
    </row>
    <row r="6" spans="1:10" x14ac:dyDescent="0.35">
      <c r="A6" s="48" t="s">
        <v>22</v>
      </c>
      <c r="B6" s="64">
        <v>15000</v>
      </c>
      <c r="C6" s="64">
        <v>3750</v>
      </c>
      <c r="D6" s="64">
        <v>13000</v>
      </c>
      <c r="E6" s="66">
        <f>Table_ProgramCategoryLookups[[#This Row],[Montant total de la bourse]]-Table_ProgramCategoryLookups[[#This Row],[Montant de base de la contribution (organisation partenaire)]]</f>
        <v>11250</v>
      </c>
      <c r="F6" s="8"/>
      <c r="G6" t="s">
        <v>23</v>
      </c>
      <c r="H6" s="48" t="s">
        <v>22</v>
      </c>
      <c r="I6" s="8"/>
      <c r="J6" t="s">
        <v>24</v>
      </c>
    </row>
    <row r="7" spans="1:10" x14ac:dyDescent="0.35">
      <c r="A7" s="49" t="s">
        <v>25</v>
      </c>
      <c r="B7" s="64">
        <v>15000</v>
      </c>
      <c r="C7" s="64">
        <v>3750</v>
      </c>
      <c r="D7" s="64">
        <v>10000</v>
      </c>
      <c r="E7" s="66">
        <f>Table_ProgramCategoryLookups[[#This Row],[Montant total de la bourse]]-Table_ProgramCategoryLookups[[#This Row],[Montant de base de la contribution (organisation partenaire)]]</f>
        <v>11250</v>
      </c>
      <c r="F7" s="8"/>
      <c r="G7" t="s">
        <v>26</v>
      </c>
      <c r="H7" s="49" t="s">
        <v>25</v>
      </c>
      <c r="I7" s="8"/>
      <c r="J7" t="s">
        <v>27</v>
      </c>
    </row>
    <row r="8" spans="1:10" x14ac:dyDescent="0.35">
      <c r="A8" s="48" t="s">
        <v>28</v>
      </c>
      <c r="B8" s="64">
        <v>10000</v>
      </c>
      <c r="C8" s="64">
        <v>2500</v>
      </c>
      <c r="D8" s="64">
        <v>10000</v>
      </c>
      <c r="E8" s="66">
        <f>Table_ProgramCategoryLookups[[#This Row],[Montant total de la bourse]]-Table_ProgramCategoryLookups[[#This Row],[Montant de base de la contribution (organisation partenaire)]]</f>
        <v>7500</v>
      </c>
      <c r="F8" s="8"/>
      <c r="G8" t="s">
        <v>29</v>
      </c>
      <c r="H8" s="48" t="s">
        <v>28</v>
      </c>
      <c r="I8" s="8"/>
      <c r="J8" t="s">
        <v>30</v>
      </c>
    </row>
    <row r="9" spans="1:10" x14ac:dyDescent="0.35">
      <c r="A9" s="49" t="s">
        <v>31</v>
      </c>
      <c r="B9" s="64">
        <v>15000</v>
      </c>
      <c r="C9" s="64">
        <v>3750</v>
      </c>
      <c r="D9" s="64">
        <v>10000</v>
      </c>
      <c r="E9" s="66">
        <f>Table_ProgramCategoryLookups[[#This Row],[Montant total de la bourse]]-Table_ProgramCategoryLookups[[#This Row],[Montant de base de la contribution (organisation partenaire)]]</f>
        <v>11250</v>
      </c>
      <c r="F9" s="8"/>
      <c r="G9" t="s">
        <v>32</v>
      </c>
      <c r="H9" s="49" t="s">
        <v>31</v>
      </c>
      <c r="I9" s="8"/>
      <c r="J9" t="s">
        <v>33</v>
      </c>
    </row>
    <row r="10" spans="1:10" x14ac:dyDescent="0.35">
      <c r="A10" s="48" t="s">
        <v>108</v>
      </c>
      <c r="B10" s="64">
        <v>12250</v>
      </c>
      <c r="C10" s="64">
        <v>2500</v>
      </c>
      <c r="D10" s="64">
        <v>12250</v>
      </c>
      <c r="E10" s="66">
        <f>Table_ProgramCategoryLookups[[#This Row],[Montant total de la bourse]]-Table_ProgramCategoryLookups[[#This Row],[Montant de base de la contribution (organisation partenaire)]]</f>
        <v>9750</v>
      </c>
      <c r="F10" s="8"/>
      <c r="G10" s="8"/>
      <c r="H10" s="48" t="s">
        <v>106</v>
      </c>
      <c r="I10" s="8"/>
      <c r="J10" t="s">
        <v>37</v>
      </c>
    </row>
    <row r="11" spans="1:10" x14ac:dyDescent="0.35">
      <c r="A11" s="49" t="s">
        <v>109</v>
      </c>
      <c r="B11" s="64">
        <v>17250</v>
      </c>
      <c r="C11" s="64">
        <v>3750</v>
      </c>
      <c r="D11" s="64">
        <v>12250</v>
      </c>
      <c r="E11" s="66">
        <f>Table_ProgramCategoryLookups[[#This Row],[Montant total de la bourse]]-Table_ProgramCategoryLookups[[#This Row],[Montant de base de la contribution (organisation partenaire)]]</f>
        <v>13500</v>
      </c>
      <c r="F11" s="8"/>
      <c r="G11" s="8"/>
      <c r="H11" s="49" t="s">
        <v>107</v>
      </c>
      <c r="I11" s="8"/>
    </row>
    <row r="12" spans="1:10" x14ac:dyDescent="0.35">
      <c r="A12" s="48" t="s">
        <v>34</v>
      </c>
      <c r="B12" s="65">
        <f t="shared" ref="B12:B13" si="0">80000/6</f>
        <v>13333.333333333334</v>
      </c>
      <c r="C12" s="64">
        <v>3750</v>
      </c>
      <c r="D12" s="64">
        <v>10000</v>
      </c>
      <c r="E12" s="66">
        <f>Table_ProgramCategoryLookups[[#This Row],[Montant total de la bourse]]-Table_ProgramCategoryLookups[[#This Row],[Montant de base de la contribution (organisation partenaire)]]</f>
        <v>9583.3333333333339</v>
      </c>
      <c r="F12" s="8" t="s">
        <v>35</v>
      </c>
      <c r="G12" t="s">
        <v>36</v>
      </c>
      <c r="H12" s="48" t="s">
        <v>34</v>
      </c>
    </row>
    <row r="13" spans="1:10" x14ac:dyDescent="0.35">
      <c r="A13" s="50" t="s">
        <v>38</v>
      </c>
      <c r="B13" s="65">
        <f t="shared" si="0"/>
        <v>13333.333333333334</v>
      </c>
      <c r="C13" s="64">
        <v>3750</v>
      </c>
      <c r="D13" s="64">
        <v>10000</v>
      </c>
      <c r="E13" s="66">
        <f>Table_ProgramCategoryLookups[[#This Row],[Montant total de la bourse]]-Table_ProgramCategoryLookups[[#This Row],[Montant de base de la contribution (organisation partenaire)]]</f>
        <v>9583.3333333333339</v>
      </c>
      <c r="F13" s="8" t="s">
        <v>39</v>
      </c>
      <c r="G13" t="s">
        <v>40</v>
      </c>
      <c r="H13" s="50" t="s">
        <v>38</v>
      </c>
    </row>
    <row r="14" spans="1:10" x14ac:dyDescent="0.35">
      <c r="A14" t="s">
        <v>41</v>
      </c>
      <c r="B14" s="64">
        <v>15000</v>
      </c>
      <c r="C14" s="64">
        <v>11500</v>
      </c>
      <c r="D14" s="64">
        <v>10000</v>
      </c>
      <c r="E14" s="66">
        <f>Table_ProgramCategoryLookups[[#This Row],[Montant total de la bourse]]-Table_ProgramCategoryLookups[[#This Row],[Montant de base de la contribution (organisation partenaire)]]</f>
        <v>3500</v>
      </c>
      <c r="F14" s="8"/>
      <c r="G14" s="8"/>
      <c r="H14" t="s">
        <v>41</v>
      </c>
    </row>
    <row r="15" spans="1:10" x14ac:dyDescent="0.35">
      <c r="A15" t="s">
        <v>42</v>
      </c>
      <c r="B15" s="64">
        <v>10000</v>
      </c>
      <c r="C15" s="64">
        <v>9000</v>
      </c>
      <c r="D15" s="64">
        <v>10000</v>
      </c>
      <c r="E15" s="66">
        <f>Table_ProgramCategoryLookups[[#This Row],[Montant total de la bourse]]-Table_ProgramCategoryLookups[[#This Row],[Montant de base de la contribution (organisation partenaire)]]</f>
        <v>1000</v>
      </c>
      <c r="F15" s="8"/>
      <c r="G15" s="8"/>
      <c r="H15" t="s">
        <v>42</v>
      </c>
    </row>
    <row r="16" spans="1:10" x14ac:dyDescent="0.35">
      <c r="A16" t="s">
        <v>43</v>
      </c>
      <c r="B16" s="65">
        <f t="shared" ref="B16" si="1">80000/6</f>
        <v>13333.333333333334</v>
      </c>
      <c r="C16" s="64">
        <v>10000</v>
      </c>
      <c r="D16" s="64">
        <v>10000</v>
      </c>
      <c r="E16" s="66">
        <f>Table_ProgramCategoryLookups[[#This Row],[Montant total de la bourse]]-Table_ProgramCategoryLookups[[#This Row],[Montant de base de la contribution (organisation partenaire)]]</f>
        <v>3333.3333333333339</v>
      </c>
      <c r="F16" s="8" t="s">
        <v>44</v>
      </c>
      <c r="G16" s="8"/>
      <c r="H16" t="s">
        <v>43</v>
      </c>
    </row>
    <row r="17" spans="1:8" x14ac:dyDescent="0.35">
      <c r="A17" s="87" t="s">
        <v>118</v>
      </c>
      <c r="B17" s="64">
        <v>15000</v>
      </c>
      <c r="C17" s="64">
        <v>5000</v>
      </c>
      <c r="D17" s="64">
        <v>10000</v>
      </c>
      <c r="E17" s="66">
        <f>Table_ProgramCategoryLookups[[#This Row],[Montant total de la bourse]]-Table_ProgramCategoryLookups[[#This Row],[Montant de base de la contribution (organisation partenaire)]]</f>
        <v>10000</v>
      </c>
      <c r="F17" s="8"/>
      <c r="G17" s="8"/>
      <c r="H17" s="87" t="s">
        <v>110</v>
      </c>
    </row>
    <row r="18" spans="1:8" x14ac:dyDescent="0.35">
      <c r="A18" s="88" t="s">
        <v>119</v>
      </c>
      <c r="B18" s="64">
        <v>17500</v>
      </c>
      <c r="C18" s="64">
        <v>7500</v>
      </c>
      <c r="D18" s="64">
        <v>12500</v>
      </c>
      <c r="E18" s="66">
        <f>Table_ProgramCategoryLookups[[#This Row],[Montant total de la bourse]]-Table_ProgramCategoryLookups[[#This Row],[Montant de base de la contribution (organisation partenaire)]]</f>
        <v>10000</v>
      </c>
      <c r="F18" s="8"/>
      <c r="G18" s="8"/>
      <c r="H18" s="88" t="s">
        <v>111</v>
      </c>
    </row>
    <row r="19" spans="1:8" x14ac:dyDescent="0.35">
      <c r="A19" s="87" t="s">
        <v>120</v>
      </c>
      <c r="B19" s="64">
        <v>15000</v>
      </c>
      <c r="C19" s="64">
        <v>5000</v>
      </c>
      <c r="D19" s="64">
        <v>10000</v>
      </c>
      <c r="E19" s="66">
        <f>Table_ProgramCategoryLookups[[#This Row],[Montant total de la bourse]]-Table_ProgramCategoryLookups[[#This Row],[Montant de base de la contribution (organisation partenaire)]]</f>
        <v>10000</v>
      </c>
      <c r="F19" s="8"/>
      <c r="G19" s="8"/>
      <c r="H19" s="87" t="s">
        <v>112</v>
      </c>
    </row>
    <row r="20" spans="1:8" x14ac:dyDescent="0.35">
      <c r="A20" s="88" t="s">
        <v>121</v>
      </c>
      <c r="B20" s="64">
        <v>17500</v>
      </c>
      <c r="C20" s="64">
        <v>7500</v>
      </c>
      <c r="D20" s="64">
        <v>12500</v>
      </c>
      <c r="E20" s="66">
        <f>Table_ProgramCategoryLookups[[#This Row],[Montant total de la bourse]]-Table_ProgramCategoryLookups[[#This Row],[Montant de base de la contribution (organisation partenaire)]]</f>
        <v>10000</v>
      </c>
      <c r="F20" s="8"/>
      <c r="G20" s="8"/>
      <c r="H20" s="88" t="s">
        <v>113</v>
      </c>
    </row>
    <row r="21" spans="1:8" x14ac:dyDescent="0.35">
      <c r="A21" s="87" t="s">
        <v>122</v>
      </c>
      <c r="B21" s="64">
        <v>15000</v>
      </c>
      <c r="C21" s="64">
        <v>5000</v>
      </c>
      <c r="D21" s="64">
        <v>10000</v>
      </c>
      <c r="E21" s="66">
        <f>Table_ProgramCategoryLookups[[#This Row],[Montant total de la bourse]]-Table_ProgramCategoryLookups[[#This Row],[Montant de base de la contribution (organisation partenaire)]]</f>
        <v>10000</v>
      </c>
      <c r="F21" s="8"/>
      <c r="G21" s="8"/>
      <c r="H21" s="87" t="s">
        <v>114</v>
      </c>
    </row>
    <row r="22" spans="1:8" x14ac:dyDescent="0.35">
      <c r="A22" s="88" t="s">
        <v>123</v>
      </c>
      <c r="B22" s="64">
        <v>17500</v>
      </c>
      <c r="C22" s="64">
        <v>7500</v>
      </c>
      <c r="D22" s="64">
        <v>12500</v>
      </c>
      <c r="E22" s="66">
        <f>Table_ProgramCategoryLookups[[#This Row],[Montant total de la bourse]]-Table_ProgramCategoryLookups[[#This Row],[Montant de base de la contribution (organisation partenaire)]]</f>
        <v>10000</v>
      </c>
      <c r="F22" s="8"/>
      <c r="G22" s="8"/>
      <c r="H22" s="88" t="s">
        <v>115</v>
      </c>
    </row>
    <row r="23" spans="1:8" x14ac:dyDescent="0.35">
      <c r="A23" s="87" t="s">
        <v>124</v>
      </c>
      <c r="B23" s="64">
        <v>15000</v>
      </c>
      <c r="C23" s="64">
        <v>5000</v>
      </c>
      <c r="D23" s="64">
        <v>10000</v>
      </c>
      <c r="E23" s="66">
        <f>Table_ProgramCategoryLookups[[#This Row],[Montant total de la bourse]]-Table_ProgramCategoryLookups[[#This Row],[Montant de base de la contribution (organisation partenaire)]]</f>
        <v>10000</v>
      </c>
      <c r="F23" s="8"/>
      <c r="G23" s="8"/>
      <c r="H23" s="87" t="s">
        <v>116</v>
      </c>
    </row>
    <row r="24" spans="1:8" x14ac:dyDescent="0.35">
      <c r="A24" s="88" t="s">
        <v>125</v>
      </c>
      <c r="B24" s="64">
        <v>17500</v>
      </c>
      <c r="C24" s="64">
        <v>7500</v>
      </c>
      <c r="D24" s="64">
        <v>12500</v>
      </c>
      <c r="E24" s="66">
        <f>Table_ProgramCategoryLookups[[#This Row],[Montant total de la bourse]]-Table_ProgramCategoryLookups[[#This Row],[Montant de base de la contribution (organisation partenaire)]]</f>
        <v>10000</v>
      </c>
      <c r="F24" s="8"/>
      <c r="G24" s="8"/>
      <c r="H24" s="88" t="s">
        <v>117</v>
      </c>
    </row>
  </sheetData>
  <sheetProtection sheet="1" objects="1" scenarios="1"/>
  <phoneticPr fontId="8" type="noConversion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theme="8" tint="0.79998168889431442"/>
  </sheetPr>
  <dimension ref="A1:K18"/>
  <sheetViews>
    <sheetView showGridLines="0" showRowColHeaders="0" zoomScale="150" zoomScaleNormal="150" workbookViewId="0">
      <selection activeCell="C29" sqref="C29"/>
    </sheetView>
  </sheetViews>
  <sheetFormatPr defaultColWidth="0" defaultRowHeight="14.5" x14ac:dyDescent="0.35"/>
  <cols>
    <col min="1" max="1" width="9.1796875" customWidth="1"/>
    <col min="2" max="2" width="3" customWidth="1"/>
    <col min="3" max="3" width="71.54296875" customWidth="1"/>
    <col min="4" max="4" width="31.81640625" customWidth="1"/>
    <col min="5" max="5" width="46" hidden="1" customWidth="1"/>
    <col min="6" max="6" width="9.1796875" hidden="1" customWidth="1"/>
    <col min="7" max="7" width="4.1796875" hidden="1" customWidth="1"/>
    <col min="8" max="8" width="49.81640625" hidden="1" customWidth="1"/>
    <col min="9" max="9" width="4.1796875" hidden="1" customWidth="1"/>
    <col min="10" max="11" width="49.81640625" hidden="1" customWidth="1"/>
    <col min="12" max="16384" width="9.1796875" hidden="1"/>
  </cols>
  <sheetData>
    <row r="1" spans="2:4" ht="26" x14ac:dyDescent="0.6">
      <c r="B1" s="93" t="s">
        <v>45</v>
      </c>
      <c r="C1" s="93"/>
      <c r="D1" s="60"/>
    </row>
    <row r="3" spans="2:4" ht="21" x14ac:dyDescent="0.5">
      <c r="B3" s="92" t="s">
        <v>46</v>
      </c>
      <c r="C3" s="92"/>
    </row>
    <row r="4" spans="2:4" ht="19.5" customHeight="1" x14ac:dyDescent="0.35">
      <c r="B4" s="26" t="s">
        <v>47</v>
      </c>
      <c r="C4" s="27" t="s">
        <v>48</v>
      </c>
    </row>
    <row r="5" spans="2:4" ht="29" x14ac:dyDescent="0.35">
      <c r="B5" s="68" t="s">
        <v>49</v>
      </c>
      <c r="C5" s="27" t="s">
        <v>50</v>
      </c>
    </row>
    <row r="6" spans="2:4" x14ac:dyDescent="0.35">
      <c r="C6" s="51"/>
    </row>
    <row r="7" spans="2:4" ht="21" x14ac:dyDescent="0.5">
      <c r="B7" s="90" t="s">
        <v>51</v>
      </c>
      <c r="C7" s="90"/>
    </row>
    <row r="8" spans="2:4" x14ac:dyDescent="0.35">
      <c r="B8" s="26" t="s">
        <v>47</v>
      </c>
      <c r="C8" s="27" t="s">
        <v>52</v>
      </c>
    </row>
    <row r="9" spans="2:4" ht="29" x14ac:dyDescent="0.35">
      <c r="B9" s="68" t="s">
        <v>49</v>
      </c>
      <c r="C9" s="27" t="s">
        <v>53</v>
      </c>
      <c r="D9" s="2"/>
    </row>
    <row r="10" spans="2:4" ht="8.25" customHeight="1" x14ac:dyDescent="0.35"/>
    <row r="11" spans="2:4" ht="10.5" customHeight="1" x14ac:dyDescent="0.35"/>
    <row r="12" spans="2:4" ht="21" x14ac:dyDescent="0.5">
      <c r="B12" s="91" t="s">
        <v>54</v>
      </c>
      <c r="C12" s="91"/>
    </row>
    <row r="13" spans="2:4" ht="39.5" x14ac:dyDescent="0.35">
      <c r="B13" s="26" t="s">
        <v>47</v>
      </c>
      <c r="C13" s="27" t="s">
        <v>55</v>
      </c>
      <c r="D13" s="61" t="s">
        <v>56</v>
      </c>
    </row>
    <row r="14" spans="2:4" ht="29" x14ac:dyDescent="0.35">
      <c r="B14" s="68" t="s">
        <v>49</v>
      </c>
      <c r="C14" s="27" t="s">
        <v>57</v>
      </c>
    </row>
    <row r="15" spans="2:4" ht="29" x14ac:dyDescent="0.35">
      <c r="B15" s="68" t="s">
        <v>58</v>
      </c>
      <c r="C15" s="27" t="s">
        <v>59</v>
      </c>
    </row>
    <row r="17" spans="2:3" ht="21" hidden="1" x14ac:dyDescent="0.5">
      <c r="B17" s="89" t="s">
        <v>60</v>
      </c>
      <c r="C17" s="89"/>
    </row>
    <row r="18" spans="2:3" ht="29" hidden="1" x14ac:dyDescent="0.35">
      <c r="B18" s="26" t="s">
        <v>47</v>
      </c>
      <c r="C18" s="27" t="s">
        <v>61</v>
      </c>
    </row>
  </sheetData>
  <sheetProtection sheet="1" objects="1" scenarios="1"/>
  <mergeCells count="5">
    <mergeCell ref="B17:C17"/>
    <mergeCell ref="B7:C7"/>
    <mergeCell ref="B12:C12"/>
    <mergeCell ref="B3:C3"/>
    <mergeCell ref="B1:C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910C-7C55-4539-B3A8-B378E9F15505}">
  <sheetPr codeName="Sheet2">
    <tabColor rgb="FF1E5775"/>
    <pageSetUpPr fitToPage="1"/>
  </sheetPr>
  <dimension ref="A1:AN26"/>
  <sheetViews>
    <sheetView showGridLines="0" showRowColHeaders="0" tabSelected="1" zoomScale="110" zoomScaleNormal="110" workbookViewId="0">
      <selection activeCell="D4" sqref="D4"/>
    </sheetView>
  </sheetViews>
  <sheetFormatPr defaultColWidth="0" defaultRowHeight="14.5" x14ac:dyDescent="0.35"/>
  <cols>
    <col min="1" max="1" width="3.7265625" customWidth="1"/>
    <col min="2" max="2" width="62" style="1" customWidth="1"/>
    <col min="3" max="3" width="4" style="1" customWidth="1"/>
    <col min="4" max="4" width="39.81640625" style="1" customWidth="1"/>
    <col min="5" max="5" width="57.7265625" style="1" customWidth="1"/>
    <col min="6" max="6" width="11.81640625" customWidth="1"/>
    <col min="7" max="40" width="0" hidden="1" customWidth="1"/>
    <col min="41" max="16384" width="10.7265625" hidden="1"/>
  </cols>
  <sheetData>
    <row r="1" spans="1:6" s="5" customFormat="1" ht="45.75" customHeight="1" thickBot="1" x14ac:dyDescent="0.45">
      <c r="A1" s="6"/>
      <c r="B1" s="6"/>
      <c r="C1" s="6"/>
      <c r="D1" s="6"/>
      <c r="E1" s="6"/>
      <c r="F1" s="4"/>
    </row>
    <row r="2" spans="1:6" ht="15" customHeight="1" thickTop="1" x14ac:dyDescent="0.55000000000000004">
      <c r="A2" s="16"/>
      <c r="B2" s="17"/>
      <c r="C2" s="17"/>
      <c r="D2" s="17"/>
      <c r="E2" s="17"/>
    </row>
    <row r="3" spans="1:6" ht="23.25" customHeight="1" x14ac:dyDescent="0.55000000000000004">
      <c r="A3" s="16"/>
      <c r="B3" s="35" t="s">
        <v>62</v>
      </c>
      <c r="C3" s="17"/>
      <c r="D3" s="17"/>
      <c r="E3" s="17"/>
    </row>
    <row r="4" spans="1:6" ht="30" customHeight="1" x14ac:dyDescent="0.55000000000000004">
      <c r="A4" s="16"/>
      <c r="B4" s="47"/>
      <c r="C4" s="18"/>
      <c r="D4" s="18"/>
      <c r="E4" s="18"/>
      <c r="F4" s="7"/>
    </row>
    <row r="5" spans="1:6" ht="23.5" x14ac:dyDescent="0.55000000000000004">
      <c r="A5" s="16"/>
      <c r="B5" s="16"/>
      <c r="C5" s="16"/>
      <c r="D5" s="16"/>
      <c r="E5" s="16"/>
    </row>
    <row r="6" spans="1:6" ht="40.9" customHeight="1" x14ac:dyDescent="0.55000000000000004">
      <c r="A6" s="16"/>
      <c r="B6" s="69" t="s">
        <v>63</v>
      </c>
      <c r="C6" s="16"/>
      <c r="D6" s="94" t="s">
        <v>64</v>
      </c>
      <c r="E6" s="95"/>
    </row>
    <row r="7" spans="1:6" ht="43.9" customHeight="1" thickBot="1" x14ac:dyDescent="0.6">
      <c r="A7" s="16"/>
      <c r="B7" s="36" t="s">
        <v>65</v>
      </c>
      <c r="C7" s="13"/>
      <c r="D7" s="70" t="s">
        <v>66</v>
      </c>
      <c r="E7" s="36" t="s">
        <v>67</v>
      </c>
    </row>
    <row r="8" spans="1:6" ht="23.5" x14ac:dyDescent="0.55000000000000004">
      <c r="A8" s="16"/>
      <c r="B8" s="52"/>
      <c r="C8" s="14"/>
      <c r="D8" s="56"/>
      <c r="E8" s="56"/>
    </row>
    <row r="9" spans="1:6" ht="23.5" x14ac:dyDescent="0.55000000000000004">
      <c r="A9" s="16"/>
      <c r="B9" s="52"/>
      <c r="C9" s="14"/>
      <c r="D9" s="56"/>
      <c r="E9" s="56"/>
    </row>
    <row r="10" spans="1:6" ht="23.5" x14ac:dyDescent="0.55000000000000004">
      <c r="A10" s="16"/>
      <c r="B10" s="52"/>
      <c r="C10" s="14"/>
      <c r="D10" s="56"/>
      <c r="E10" s="56"/>
    </row>
    <row r="11" spans="1:6" ht="23.5" x14ac:dyDescent="0.55000000000000004">
      <c r="A11" s="16"/>
      <c r="B11" s="52"/>
      <c r="C11" s="14"/>
      <c r="D11" s="56"/>
      <c r="E11" s="56"/>
    </row>
    <row r="12" spans="1:6" ht="23.5" x14ac:dyDescent="0.55000000000000004">
      <c r="A12" s="16"/>
      <c r="B12" s="52"/>
      <c r="C12" s="14"/>
      <c r="D12" s="56"/>
      <c r="E12" s="56"/>
    </row>
    <row r="13" spans="1:6" ht="23.5" x14ac:dyDescent="0.55000000000000004">
      <c r="A13" s="16"/>
      <c r="B13" s="52"/>
      <c r="C13" s="14"/>
      <c r="D13" s="56"/>
      <c r="E13" s="56"/>
    </row>
    <row r="14" spans="1:6" ht="23.5" x14ac:dyDescent="0.55000000000000004">
      <c r="A14" s="16"/>
      <c r="B14" s="53"/>
      <c r="C14" s="15"/>
      <c r="D14" s="56"/>
      <c r="E14" s="56"/>
    </row>
    <row r="15" spans="1:6" ht="23.5" x14ac:dyDescent="0.55000000000000004">
      <c r="A15" s="16"/>
      <c r="B15" s="54"/>
      <c r="C15" s="17"/>
      <c r="D15" s="54"/>
      <c r="E15" s="54"/>
    </row>
    <row r="16" spans="1:6" ht="23.5" x14ac:dyDescent="0.55000000000000004">
      <c r="A16" s="16"/>
      <c r="B16" s="54"/>
      <c r="C16" s="17"/>
      <c r="D16" s="54"/>
      <c r="E16" s="54"/>
    </row>
    <row r="17" spans="1:5" ht="23.5" x14ac:dyDescent="0.55000000000000004">
      <c r="A17" s="16"/>
      <c r="B17" s="54"/>
      <c r="C17" s="17"/>
      <c r="D17" s="55"/>
      <c r="E17" s="55"/>
    </row>
    <row r="18" spans="1:5" x14ac:dyDescent="0.35">
      <c r="B18" s="55"/>
      <c r="D18" s="55"/>
      <c r="E18" s="55"/>
    </row>
    <row r="19" spans="1:5" x14ac:dyDescent="0.35">
      <c r="B19" s="55"/>
      <c r="D19" s="55"/>
      <c r="E19" s="55"/>
    </row>
    <row r="20" spans="1:5" x14ac:dyDescent="0.35">
      <c r="B20" s="55"/>
      <c r="D20" s="55"/>
      <c r="E20" s="55"/>
    </row>
    <row r="21" spans="1:5" x14ac:dyDescent="0.35">
      <c r="B21" s="55"/>
      <c r="D21" s="55"/>
      <c r="E21" s="55"/>
    </row>
    <row r="22" spans="1:5" x14ac:dyDescent="0.35">
      <c r="B22" s="55"/>
      <c r="D22" s="55"/>
      <c r="E22" s="55"/>
    </row>
    <row r="23" spans="1:5" x14ac:dyDescent="0.35">
      <c r="B23" s="55"/>
      <c r="D23" s="55"/>
      <c r="E23" s="55"/>
    </row>
    <row r="24" spans="1:5" x14ac:dyDescent="0.35">
      <c r="B24" s="55"/>
      <c r="D24" s="55"/>
      <c r="E24" s="55"/>
    </row>
    <row r="25" spans="1:5" x14ac:dyDescent="0.35">
      <c r="B25" s="55"/>
      <c r="D25" s="55"/>
      <c r="E25" s="55"/>
    </row>
    <row r="26" spans="1:5" x14ac:dyDescent="0.35">
      <c r="B26" s="55"/>
      <c r="D26" s="55"/>
      <c r="E26" s="55"/>
    </row>
  </sheetData>
  <sheetProtection sheet="1" formatColumns="0" formatRows="0"/>
  <mergeCells count="1">
    <mergeCell ref="D6:E6"/>
  </mergeCells>
  <conditionalFormatting sqref="B4 B8 D8:E8">
    <cfRule type="containsBlanks" dxfId="3" priority="1">
      <formula>LEN(TRIM(B4))=0</formula>
    </cfRule>
  </conditionalFormatting>
  <conditionalFormatting sqref="B4">
    <cfRule type="containsBlanks" dxfId="2" priority="5">
      <formula>LEN(TRIM(B4))=0</formula>
    </cfRule>
  </conditionalFormatting>
  <pageMargins left="0.25" right="0.25" top="0.5" bottom="0.5" header="0.3" footer="0.3"/>
  <pageSetup scale="27" orientation="landscape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FE1C-F935-40C7-AC72-E908ADD9C3CF}">
  <sheetPr>
    <tabColor rgb="FF007399"/>
    <pageSetUpPr fitToPage="1"/>
  </sheetPr>
  <dimension ref="A1:DG108"/>
  <sheetViews>
    <sheetView showGridLines="0" view="pageBreakPreview" zoomScale="80" zoomScaleNormal="80" zoomScaleSheetLayoutView="80" workbookViewId="0">
      <pane ySplit="8" topLeftCell="A9" activePane="bottomLeft" state="frozen"/>
      <selection activeCell="B14" sqref="B14"/>
      <selection pane="bottomLeft" activeCell="D23" sqref="D23"/>
    </sheetView>
  </sheetViews>
  <sheetFormatPr defaultColWidth="8.81640625" defaultRowHeight="14.5" x14ac:dyDescent="0.35"/>
  <cols>
    <col min="1" max="1" width="3.54296875" style="38" customWidth="1"/>
    <col min="2" max="2" width="24.26953125" customWidth="1"/>
    <col min="3" max="3" width="19.54296875" customWidth="1"/>
    <col min="4" max="4" width="18.81640625" customWidth="1"/>
    <col min="5" max="5" width="15.453125" customWidth="1"/>
    <col min="6" max="6" width="38.54296875" customWidth="1"/>
    <col min="7" max="7" width="19.26953125" customWidth="1"/>
    <col min="8" max="8" width="14.81640625" customWidth="1"/>
    <col min="9" max="9" width="36.26953125" customWidth="1"/>
    <col min="10" max="10" width="10.81640625" customWidth="1"/>
    <col min="11" max="11" width="13.7265625" bestFit="1" customWidth="1"/>
    <col min="12" max="12" width="13.1796875" customWidth="1"/>
    <col min="13" max="13" width="14.54296875" customWidth="1"/>
    <col min="14" max="14" width="16.7265625" customWidth="1"/>
    <col min="15" max="15" width="13.7265625" bestFit="1" customWidth="1"/>
    <col min="16" max="18" width="13.54296875" bestFit="1" customWidth="1"/>
    <col min="19" max="19" width="12.54296875" bestFit="1" customWidth="1"/>
    <col min="20" max="20" width="13.54296875" customWidth="1"/>
    <col min="21" max="21" width="15.54296875" bestFit="1" customWidth="1"/>
    <col min="22" max="22" width="18.26953125" bestFit="1" customWidth="1"/>
    <col min="23" max="23" width="41.7265625" style="1" customWidth="1"/>
    <col min="24" max="24" width="20.26953125" hidden="1" customWidth="1"/>
    <col min="25" max="25" width="12.1796875" hidden="1" customWidth="1"/>
    <col min="26" max="26" width="9.1796875" style="38" customWidth="1"/>
    <col min="27" max="111" width="9.1796875" style="38"/>
  </cols>
  <sheetData>
    <row r="1" spans="1:111" s="38" customFormat="1" ht="32.25" customHeight="1" thickBot="1" x14ac:dyDescent="0.6">
      <c r="C1" s="25"/>
      <c r="D1" s="6"/>
      <c r="E1" s="28"/>
      <c r="F1" s="72" t="s">
        <v>68</v>
      </c>
      <c r="G1" s="6"/>
      <c r="H1" s="6"/>
      <c r="I1" s="6"/>
      <c r="W1" s="41"/>
    </row>
    <row r="2" spans="1:111" s="38" customFormat="1" ht="15" thickTop="1" x14ac:dyDescent="0.35">
      <c r="B2" s="41"/>
      <c r="C2" s="41"/>
      <c r="D2" s="41"/>
      <c r="E2" s="41"/>
      <c r="F2" s="41"/>
      <c r="G2" s="41"/>
      <c r="H2" s="41"/>
      <c r="I2" s="41"/>
      <c r="W2" s="41"/>
    </row>
    <row r="3" spans="1:111" ht="21" x14ac:dyDescent="0.5">
      <c r="B3" s="96" t="s">
        <v>69</v>
      </c>
      <c r="C3" s="96"/>
      <c r="D3" s="96"/>
      <c r="E3" s="96"/>
      <c r="F3" s="96"/>
      <c r="G3" s="96"/>
      <c r="H3" s="96"/>
      <c r="I3" s="96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41"/>
      <c r="X3" s="38"/>
      <c r="Y3" s="38"/>
    </row>
    <row r="4" spans="1:111" ht="26" x14ac:dyDescent="0.35">
      <c r="B4" s="42" t="s">
        <v>1</v>
      </c>
      <c r="C4" s="42" t="s">
        <v>70</v>
      </c>
      <c r="D4" s="42" t="s">
        <v>71</v>
      </c>
      <c r="E4" s="43" t="s">
        <v>72</v>
      </c>
      <c r="F4" s="43" t="s">
        <v>4</v>
      </c>
      <c r="G4" s="42" t="s">
        <v>73</v>
      </c>
      <c r="H4" s="42" t="s">
        <v>74</v>
      </c>
      <c r="I4" s="42" t="s">
        <v>104</v>
      </c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1"/>
      <c r="X4" s="38"/>
      <c r="Y4" s="38"/>
    </row>
    <row r="5" spans="1:111" x14ac:dyDescent="0.35">
      <c r="B5" s="67">
        <f>SUM(Table_BudgetDetails[Bourse totale (y compris les fonds versés par Mitacs)])</f>
        <v>0</v>
      </c>
      <c r="C5" s="67">
        <f>SUM(Table_BudgetDetails[Allocation totale])</f>
        <v>0</v>
      </c>
      <c r="D5" s="67">
        <f>SUMPRODUCT(Table_BudgetDetails[Dépenses de recherche (par US)],Table_BudgetDetails[Nombre d’unités de stage (US)])</f>
        <v>0</v>
      </c>
      <c r="E5" s="67">
        <f>SUM(Table_BudgetDetails[Contribution totale de l’organisation partenaire])</f>
        <v>0</v>
      </c>
      <c r="F5" s="67">
        <f>SUM(Table_BudgetDetails[Bourse totale (y compris les fonds versés par Mitacs)])-SUM(Table_BudgetDetails[Contribution totale de l’organisation partenaire])</f>
        <v>0</v>
      </c>
      <c r="G5" s="32">
        <f>SUM(Table_BudgetDetails[Number of Interns])</f>
        <v>0</v>
      </c>
      <c r="H5" s="32">
        <f>SUM(Table_BudgetDetails[Nombre d’unités de stage (US)])</f>
        <v>0</v>
      </c>
      <c r="I5" s="76">
        <f>MIN(Table_BudgetDetails[Date de début prévue])</f>
        <v>0</v>
      </c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41"/>
      <c r="X5" s="38"/>
      <c r="Y5" s="38"/>
    </row>
    <row r="6" spans="1:111" s="38" customFormat="1" x14ac:dyDescent="0.35">
      <c r="W6" s="41"/>
    </row>
    <row r="7" spans="1:111" s="38" customFormat="1" x14ac:dyDescent="0.35">
      <c r="M7" s="40"/>
      <c r="N7" s="40"/>
      <c r="O7" s="40"/>
      <c r="P7" s="40"/>
      <c r="Q7" s="40"/>
      <c r="R7" s="40"/>
      <c r="S7" s="40"/>
      <c r="T7" s="40"/>
      <c r="W7" s="41"/>
    </row>
    <row r="8" spans="1:111" s="31" customFormat="1" ht="55.5" customHeight="1" x14ac:dyDescent="0.35">
      <c r="A8" s="39"/>
      <c r="B8" s="44" t="s">
        <v>75</v>
      </c>
      <c r="C8" s="44" t="s">
        <v>8</v>
      </c>
      <c r="D8" s="44" t="s">
        <v>76</v>
      </c>
      <c r="E8" s="44" t="s">
        <v>77</v>
      </c>
      <c r="F8" s="44" t="s">
        <v>67</v>
      </c>
      <c r="G8" s="44" t="s">
        <v>65</v>
      </c>
      <c r="H8" s="44" t="s">
        <v>78</v>
      </c>
      <c r="I8" s="44" t="s">
        <v>0</v>
      </c>
      <c r="J8" s="44" t="s">
        <v>79</v>
      </c>
      <c r="K8" s="44" t="s">
        <v>80</v>
      </c>
      <c r="L8" s="44" t="s">
        <v>81</v>
      </c>
      <c r="M8" s="44" t="s">
        <v>82</v>
      </c>
      <c r="N8" s="44" t="s">
        <v>83</v>
      </c>
      <c r="O8" s="44" t="s">
        <v>84</v>
      </c>
      <c r="P8" s="44" t="s">
        <v>85</v>
      </c>
      <c r="Q8" s="44" t="s">
        <v>86</v>
      </c>
      <c r="R8" s="44" t="s">
        <v>87</v>
      </c>
      <c r="S8" s="44" t="s">
        <v>88</v>
      </c>
      <c r="T8" s="44" t="s">
        <v>89</v>
      </c>
      <c r="U8" s="44" t="s">
        <v>90</v>
      </c>
      <c r="V8" s="44" t="s">
        <v>91</v>
      </c>
      <c r="W8" s="44" t="s">
        <v>92</v>
      </c>
      <c r="X8" s="37" t="s">
        <v>93</v>
      </c>
      <c r="Y8" s="30" t="s">
        <v>94</v>
      </c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</row>
    <row r="9" spans="1:111" s="1" customFormat="1" x14ac:dyDescent="0.35">
      <c r="A9" s="41"/>
      <c r="B9" s="10"/>
      <c r="C9" s="23"/>
      <c r="D9" s="10"/>
      <c r="E9" s="10"/>
      <c r="F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" s="23"/>
      <c r="H9" s="11"/>
      <c r="I9" s="23"/>
      <c r="J9" s="11"/>
      <c r="K9" s="74"/>
      <c r="L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" s="79" t="str">
        <f>IFERROR(VLOOKUP(Table_BudgetDetails[[#This Row],[Type de stage]],Table_ProgramCategoryLookups[],3,0),"")</f>
        <v/>
      </c>
      <c r="N9" s="80"/>
      <c r="O9" s="79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" s="79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9" s="79" t="str">
        <f>IFERROR(VLOOKUP(Table_BudgetDetails[[#This Row],[Type de stage]],Table_ProgramCategoryLookups[],4,0),"")</f>
        <v/>
      </c>
      <c r="R9" s="80"/>
      <c r="S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" s="79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" s="79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" s="79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" s="85"/>
      <c r="X9" s="62" t="str">
        <f>IFERROR(1/COUNTIF(Table_BudgetDetails[Nom complet du ou de la stagiaire],Table_BudgetDetails[[#This Row],[Nom complet du ou de la stagiaire]]),"")</f>
        <v/>
      </c>
      <c r="Y9" s="63" t="str">
        <f>IF(Table_BudgetDetails[[#This Row],[Nom complet du ou de la stagiaire]]="","Oui","Non")</f>
        <v>Oui</v>
      </c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</row>
    <row r="10" spans="1:111" s="1" customFormat="1" x14ac:dyDescent="0.35">
      <c r="A10" s="41"/>
      <c r="B10" s="10"/>
      <c r="C10" s="23"/>
      <c r="D10" s="10"/>
      <c r="E10" s="10"/>
      <c r="F1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" s="23"/>
      <c r="H10" s="11"/>
      <c r="I10" s="23"/>
      <c r="J10" s="11"/>
      <c r="K10" s="74"/>
      <c r="L1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" s="79" t="str">
        <f>IFERROR(VLOOKUP(Table_BudgetDetails[[#This Row],[Type de stage]],Table_ProgramCategoryLookups[],3,0),"")</f>
        <v/>
      </c>
      <c r="N10" s="82"/>
      <c r="O10" s="79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" s="79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" s="79" t="str">
        <f>IFERROR(VLOOKUP(Table_BudgetDetails[[#This Row],[Type de stage]],Table_ProgramCategoryLookups[],4,0),"")</f>
        <v/>
      </c>
      <c r="R10" s="80"/>
      <c r="S1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" s="79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" s="79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" s="79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" s="85"/>
      <c r="X10" s="62" t="str">
        <f>IFERROR(1/COUNTIF(Table_BudgetDetails[Nom complet du ou de la stagiaire],Table_BudgetDetails[[#This Row],[Nom complet du ou de la stagiaire]]),"")</f>
        <v/>
      </c>
      <c r="Y10" s="63" t="str">
        <f>IF(Table_BudgetDetails[[#This Row],[Nom complet du ou de la stagiaire]]="","Oui","Non")</f>
        <v>Oui</v>
      </c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</row>
    <row r="11" spans="1:111" s="1" customFormat="1" x14ac:dyDescent="0.35">
      <c r="A11" s="41"/>
      <c r="B11" s="10"/>
      <c r="C11" s="23"/>
      <c r="D11" s="10"/>
      <c r="E11" s="10"/>
      <c r="F1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1" s="23"/>
      <c r="H11" s="11"/>
      <c r="I11" s="23"/>
      <c r="J11" s="11"/>
      <c r="K11" s="74"/>
      <c r="L1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1" s="83" t="str">
        <f>IFERROR(VLOOKUP(Table_BudgetDetails[[#This Row],[Type de stage]],Table_ProgramCategoryLookups[],3,0),"")</f>
        <v/>
      </c>
      <c r="N11" s="84"/>
      <c r="O1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1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1" s="83" t="str">
        <f>IFERROR(VLOOKUP(Table_BudgetDetails[[#This Row],[Type de stage]],Table_ProgramCategoryLookups[],4,0),"")</f>
        <v/>
      </c>
      <c r="R11" s="84"/>
      <c r="S1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1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1" s="79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1" s="85"/>
      <c r="X11" s="62" t="str">
        <f>IFERROR(1/COUNTIF(Table_BudgetDetails[Nom complet du ou de la stagiaire],Table_BudgetDetails[[#This Row],[Nom complet du ou de la stagiaire]]),"")</f>
        <v/>
      </c>
      <c r="Y11" s="63" t="str">
        <f>IF(Table_BudgetDetails[[#This Row],[Nom complet du ou de la stagiaire]]="","Oui","Non")</f>
        <v>Oui</v>
      </c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</row>
    <row r="12" spans="1:111" s="1" customFormat="1" x14ac:dyDescent="0.35">
      <c r="A12" s="41"/>
      <c r="B12" s="10"/>
      <c r="C12" s="23"/>
      <c r="D12" s="10"/>
      <c r="E12" s="10"/>
      <c r="F1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2" s="23"/>
      <c r="H12" s="11"/>
      <c r="I12" s="23"/>
      <c r="J12" s="11"/>
      <c r="K12" s="74"/>
      <c r="L1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2" s="83" t="str">
        <f>IFERROR(VLOOKUP(Table_BudgetDetails[[#This Row],[Type de stage]],Table_ProgramCategoryLookups[],3,0),"")</f>
        <v/>
      </c>
      <c r="N12" s="84"/>
      <c r="O1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2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2" s="83" t="str">
        <f>IFERROR(VLOOKUP(Table_BudgetDetails[[#This Row],[Type de stage]],Table_ProgramCategoryLookups[],4,0),"")</f>
        <v/>
      </c>
      <c r="R12" s="84"/>
      <c r="S1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2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2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2" s="85"/>
      <c r="X12" s="62" t="str">
        <f>IFERROR(1/COUNTIF(Table_BudgetDetails[Nom complet du ou de la stagiaire],Table_BudgetDetails[[#This Row],[Nom complet du ou de la stagiaire]]),"")</f>
        <v/>
      </c>
      <c r="Y12" s="63" t="str">
        <f>IF(Table_BudgetDetails[[#This Row],[Nom complet du ou de la stagiaire]]="","Oui","Non")</f>
        <v>Oui</v>
      </c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</row>
    <row r="13" spans="1:111" s="1" customFormat="1" x14ac:dyDescent="0.35">
      <c r="A13" s="41"/>
      <c r="B13" s="10"/>
      <c r="C13" s="23"/>
      <c r="D13" s="10"/>
      <c r="E13" s="10"/>
      <c r="F1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3" s="23"/>
      <c r="H13" s="11"/>
      <c r="I13" s="23"/>
      <c r="J13" s="11"/>
      <c r="K13" s="74"/>
      <c r="L1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3" s="83" t="str">
        <f>IFERROR(VLOOKUP(Table_BudgetDetails[[#This Row],[Type de stage]],Table_ProgramCategoryLookups[],3,0),"")</f>
        <v/>
      </c>
      <c r="N13" s="84"/>
      <c r="O1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3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3" s="83" t="str">
        <f>IFERROR(VLOOKUP(Table_BudgetDetails[[#This Row],[Type de stage]],Table_ProgramCategoryLookups[],4,0),"")</f>
        <v/>
      </c>
      <c r="R13" s="84"/>
      <c r="S1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3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3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3" s="85"/>
      <c r="X13" s="62" t="str">
        <f>IFERROR(1/COUNTIF(Table_BudgetDetails[Nom complet du ou de la stagiaire],Table_BudgetDetails[[#This Row],[Nom complet du ou de la stagiaire]]),"")</f>
        <v/>
      </c>
      <c r="Y13" s="63" t="str">
        <f>IF(Table_BudgetDetails[[#This Row],[Nom complet du ou de la stagiaire]]="","Oui","Non")</f>
        <v>Oui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</row>
    <row r="14" spans="1:111" s="1" customFormat="1" x14ac:dyDescent="0.35">
      <c r="A14" s="41"/>
      <c r="B14" s="10"/>
      <c r="C14" s="23"/>
      <c r="D14" s="10"/>
      <c r="E14" s="10"/>
      <c r="F1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4" s="23"/>
      <c r="H14" s="11"/>
      <c r="I14" s="23"/>
      <c r="J14" s="11"/>
      <c r="K14" s="74"/>
      <c r="L1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4" s="83" t="str">
        <f>IFERROR(VLOOKUP(Table_BudgetDetails[[#This Row],[Type de stage]],Table_ProgramCategoryLookups[],3,0),"")</f>
        <v/>
      </c>
      <c r="N14" s="84"/>
      <c r="O1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4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4" s="83" t="str">
        <f>IFERROR(VLOOKUP(Table_BudgetDetails[[#This Row],[Type de stage]],Table_ProgramCategoryLookups[],4,0),"")</f>
        <v/>
      </c>
      <c r="R14" s="84"/>
      <c r="S1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4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4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4" s="85"/>
      <c r="X14" s="62" t="str">
        <f>IFERROR(1/COUNTIF(Table_BudgetDetails[Nom complet du ou de la stagiaire],Table_BudgetDetails[[#This Row],[Nom complet du ou de la stagiaire]]),"")</f>
        <v/>
      </c>
      <c r="Y14" s="63" t="str">
        <f>IF(Table_BudgetDetails[[#This Row],[Nom complet du ou de la stagiaire]]="","Oui","Non")</f>
        <v>Oui</v>
      </c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</row>
    <row r="15" spans="1:111" s="1" customFormat="1" x14ac:dyDescent="0.35">
      <c r="A15" s="41"/>
      <c r="B15" s="10"/>
      <c r="C15" s="23"/>
      <c r="D15" s="10"/>
      <c r="E15" s="10"/>
      <c r="F1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5" s="23"/>
      <c r="H15" s="11"/>
      <c r="I15" s="23"/>
      <c r="J15" s="11"/>
      <c r="K15" s="74"/>
      <c r="L1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5" s="83" t="str">
        <f>IFERROR(VLOOKUP(Table_BudgetDetails[[#This Row],[Type de stage]],Table_ProgramCategoryLookups[],3,0),"")</f>
        <v/>
      </c>
      <c r="N15" s="84"/>
      <c r="O1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5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5" s="83" t="str">
        <f>IFERROR(VLOOKUP(Table_BudgetDetails[[#This Row],[Type de stage]],Table_ProgramCategoryLookups[],4,0),"")</f>
        <v/>
      </c>
      <c r="R15" s="84"/>
      <c r="S1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5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5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5" s="85"/>
      <c r="X15" s="62" t="str">
        <f>IFERROR(1/COUNTIF(Table_BudgetDetails[Nom complet du ou de la stagiaire],Table_BudgetDetails[[#This Row],[Nom complet du ou de la stagiaire]]),"")</f>
        <v/>
      </c>
      <c r="Y15" s="63" t="str">
        <f>IF(Table_BudgetDetails[[#This Row],[Nom complet du ou de la stagiaire]]="","Oui","Non")</f>
        <v>Oui</v>
      </c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</row>
    <row r="16" spans="1:111" s="1" customFormat="1" x14ac:dyDescent="0.35">
      <c r="A16" s="41"/>
      <c r="B16" s="10"/>
      <c r="C16" s="23"/>
      <c r="D16" s="10"/>
      <c r="E16" s="10"/>
      <c r="F1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6" s="23"/>
      <c r="H16" s="11"/>
      <c r="I16" s="23"/>
      <c r="J16" s="11"/>
      <c r="K16" s="74"/>
      <c r="L1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6" s="83" t="str">
        <f>IFERROR(VLOOKUP(Table_BudgetDetails[[#This Row],[Type de stage]],Table_ProgramCategoryLookups[],3,0),"")</f>
        <v/>
      </c>
      <c r="N16" s="86"/>
      <c r="O1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6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6" s="83" t="str">
        <f>IFERROR(VLOOKUP(Table_BudgetDetails[[#This Row],[Type de stage]],Table_ProgramCategoryLookups[],4,0),"")</f>
        <v/>
      </c>
      <c r="R16" s="84"/>
      <c r="S1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6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6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6" s="85"/>
      <c r="X16" s="62" t="str">
        <f>IFERROR(1/COUNTIF(Table_BudgetDetails[Nom complet du ou de la stagiaire],Table_BudgetDetails[[#This Row],[Nom complet du ou de la stagiaire]]),"")</f>
        <v/>
      </c>
      <c r="Y16" s="63" t="str">
        <f>IF(Table_BudgetDetails[[#This Row],[Nom complet du ou de la stagiaire]]="","Oui","Non")</f>
        <v>Oui</v>
      </c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</row>
    <row r="17" spans="1:111" s="1" customFormat="1" x14ac:dyDescent="0.35">
      <c r="A17" s="41"/>
      <c r="B17" s="10"/>
      <c r="C17" s="23"/>
      <c r="D17" s="10"/>
      <c r="E17" s="10"/>
      <c r="F1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7" s="23"/>
      <c r="H17" s="11"/>
      <c r="I17" s="23"/>
      <c r="J17" s="11"/>
      <c r="K17" s="74"/>
      <c r="L1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7" s="83" t="str">
        <f>IFERROR(VLOOKUP(Table_BudgetDetails[[#This Row],[Type de stage]],Table_ProgramCategoryLookups[],3,0),"")</f>
        <v/>
      </c>
      <c r="N17" s="86"/>
      <c r="O1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7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7" s="83" t="str">
        <f>IFERROR(VLOOKUP(Table_BudgetDetails[[#This Row],[Type de stage]],Table_ProgramCategoryLookups[],4,0),"")</f>
        <v/>
      </c>
      <c r="R17" s="84"/>
      <c r="S1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7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7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7" s="85"/>
      <c r="X17" s="62" t="str">
        <f>IFERROR(1/COUNTIF(Table_BudgetDetails[Nom complet du ou de la stagiaire],Table_BudgetDetails[[#This Row],[Nom complet du ou de la stagiaire]]),"")</f>
        <v/>
      </c>
      <c r="Y17" s="63" t="str">
        <f>IF(Table_BudgetDetails[[#This Row],[Nom complet du ou de la stagiaire]]="","Oui","Non")</f>
        <v>Oui</v>
      </c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</row>
    <row r="18" spans="1:111" s="1" customFormat="1" x14ac:dyDescent="0.35">
      <c r="A18" s="41"/>
      <c r="B18" s="10"/>
      <c r="C18" s="23"/>
      <c r="D18" s="10"/>
      <c r="E18" s="10"/>
      <c r="F1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8" s="23"/>
      <c r="H18" s="11"/>
      <c r="I18" s="23"/>
      <c r="J18" s="11"/>
      <c r="K18" s="74"/>
      <c r="L1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8" s="83" t="str">
        <f>IFERROR(VLOOKUP(Table_BudgetDetails[[#This Row],[Type de stage]],Table_ProgramCategoryLookups[],3,0),"")</f>
        <v/>
      </c>
      <c r="N18" s="86"/>
      <c r="O1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8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8" s="83" t="str">
        <f>IFERROR(VLOOKUP(Table_BudgetDetails[[#This Row],[Type de stage]],Table_ProgramCategoryLookups[],4,0),"")</f>
        <v/>
      </c>
      <c r="R18" s="84"/>
      <c r="S1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8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8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8" s="85"/>
      <c r="X18" s="62" t="str">
        <f>IFERROR(1/COUNTIF(Table_BudgetDetails[Nom complet du ou de la stagiaire],Table_BudgetDetails[[#This Row],[Nom complet du ou de la stagiaire]]),"")</f>
        <v/>
      </c>
      <c r="Y18" s="63" t="str">
        <f>IF(Table_BudgetDetails[[#This Row],[Nom complet du ou de la stagiaire]]="","Oui","Non")</f>
        <v>Oui</v>
      </c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</row>
    <row r="19" spans="1:111" s="1" customFormat="1" x14ac:dyDescent="0.35">
      <c r="A19" s="41"/>
      <c r="B19" s="10"/>
      <c r="C19" s="23"/>
      <c r="D19" s="10"/>
      <c r="E19" s="10"/>
      <c r="F1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9" s="23"/>
      <c r="H19" s="11"/>
      <c r="I19" s="23"/>
      <c r="J19" s="11"/>
      <c r="K19" s="74"/>
      <c r="L1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9" s="83" t="str">
        <f>IFERROR(VLOOKUP(Table_BudgetDetails[[#This Row],[Type de stage]],Table_ProgramCategoryLookups[],3,0),"")</f>
        <v/>
      </c>
      <c r="N19" s="86"/>
      <c r="O1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9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9" s="83" t="str">
        <f>IFERROR(VLOOKUP(Table_BudgetDetails[[#This Row],[Type de stage]],Table_ProgramCategoryLookups[],4,0),"")</f>
        <v/>
      </c>
      <c r="R19" s="84"/>
      <c r="S1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9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9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9" s="85"/>
      <c r="X19" s="62" t="str">
        <f>IFERROR(1/COUNTIF(Table_BudgetDetails[Nom complet du ou de la stagiaire],Table_BudgetDetails[[#This Row],[Nom complet du ou de la stagiaire]]),"")</f>
        <v/>
      </c>
      <c r="Y19" s="63" t="str">
        <f>IF(Table_BudgetDetails[[#This Row],[Nom complet du ou de la stagiaire]]="","Oui","Non")</f>
        <v>Oui</v>
      </c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</row>
    <row r="20" spans="1:111" s="1" customFormat="1" x14ac:dyDescent="0.35">
      <c r="A20" s="41"/>
      <c r="B20" s="10"/>
      <c r="C20" s="23"/>
      <c r="D20" s="10"/>
      <c r="E20" s="10"/>
      <c r="F2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0" s="23"/>
      <c r="H20" s="11"/>
      <c r="I20" s="23"/>
      <c r="J20" s="11"/>
      <c r="K20" s="74"/>
      <c r="L2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0" s="83" t="str">
        <f>IFERROR(VLOOKUP(Table_BudgetDetails[[#This Row],[Type de stage]],Table_ProgramCategoryLookups[],3,0),"")</f>
        <v/>
      </c>
      <c r="N20" s="86"/>
      <c r="O2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0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0" s="83" t="str">
        <f>IFERROR(VLOOKUP(Table_BudgetDetails[[#This Row],[Type de stage]],Table_ProgramCategoryLookups[],4,0),"")</f>
        <v/>
      </c>
      <c r="R20" s="84"/>
      <c r="S2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0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0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0" s="85"/>
      <c r="X20" s="62" t="str">
        <f>IFERROR(1/COUNTIF(Table_BudgetDetails[Nom complet du ou de la stagiaire],Table_BudgetDetails[[#This Row],[Nom complet du ou de la stagiaire]]),"")</f>
        <v/>
      </c>
      <c r="Y20" s="63" t="str">
        <f>IF(Table_BudgetDetails[[#This Row],[Nom complet du ou de la stagiaire]]="","Oui","Non")</f>
        <v>Oui</v>
      </c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</row>
    <row r="21" spans="1:111" s="1" customFormat="1" x14ac:dyDescent="0.35">
      <c r="A21" s="41"/>
      <c r="B21" s="10"/>
      <c r="C21" s="23"/>
      <c r="D21" s="10"/>
      <c r="E21" s="10"/>
      <c r="F2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1" s="23"/>
      <c r="H21" s="11"/>
      <c r="I21" s="23"/>
      <c r="J21" s="11"/>
      <c r="K21" s="74"/>
      <c r="L2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1" s="83" t="str">
        <f>IFERROR(VLOOKUP(Table_BudgetDetails[[#This Row],[Type de stage]],Table_ProgramCategoryLookups[],3,0),"")</f>
        <v/>
      </c>
      <c r="N21" s="86"/>
      <c r="O2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1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1" s="83" t="str">
        <f>IFERROR(VLOOKUP(Table_BudgetDetails[[#This Row],[Type de stage]],Table_ProgramCategoryLookups[],4,0),"")</f>
        <v/>
      </c>
      <c r="R21" s="84"/>
      <c r="S2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1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1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1" s="85"/>
      <c r="X21" s="62" t="str">
        <f>IFERROR(1/COUNTIF(Table_BudgetDetails[Nom complet du ou de la stagiaire],Table_BudgetDetails[[#This Row],[Nom complet du ou de la stagiaire]]),"")</f>
        <v/>
      </c>
      <c r="Y21" s="63" t="str">
        <f>IF(Table_BudgetDetails[[#This Row],[Nom complet du ou de la stagiaire]]="","Oui","Non")</f>
        <v>Oui</v>
      </c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</row>
    <row r="22" spans="1:111" s="1" customFormat="1" x14ac:dyDescent="0.35">
      <c r="A22" s="41"/>
      <c r="B22" s="10"/>
      <c r="C22" s="23"/>
      <c r="D22" s="10"/>
      <c r="E22" s="10"/>
      <c r="F2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2" s="23"/>
      <c r="H22" s="11"/>
      <c r="I22" s="23"/>
      <c r="J22" s="11"/>
      <c r="K22" s="74"/>
      <c r="L2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2" s="83" t="str">
        <f>IFERROR(VLOOKUP(Table_BudgetDetails[[#This Row],[Type de stage]],Table_ProgramCategoryLookups[],3,0),"")</f>
        <v/>
      </c>
      <c r="N22" s="86"/>
      <c r="O2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2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2" s="83" t="str">
        <f>IFERROR(VLOOKUP(Table_BudgetDetails[[#This Row],[Type de stage]],Table_ProgramCategoryLookups[],4,0),"")</f>
        <v/>
      </c>
      <c r="R22" s="84"/>
      <c r="S2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2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2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2" s="85"/>
      <c r="X22" s="62" t="str">
        <f>IFERROR(1/COUNTIF(Table_BudgetDetails[Nom complet du ou de la stagiaire],Table_BudgetDetails[[#This Row],[Nom complet du ou de la stagiaire]]),"")</f>
        <v/>
      </c>
      <c r="Y22" s="63" t="str">
        <f>IF(Table_BudgetDetails[[#This Row],[Nom complet du ou de la stagiaire]]="","Oui","Non")</f>
        <v>Oui</v>
      </c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</row>
    <row r="23" spans="1:111" s="1" customFormat="1" x14ac:dyDescent="0.35">
      <c r="A23" s="41"/>
      <c r="B23" s="10"/>
      <c r="C23" s="23"/>
      <c r="D23" s="10"/>
      <c r="E23" s="10"/>
      <c r="F2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3" s="23"/>
      <c r="H23" s="11"/>
      <c r="I23" s="23"/>
      <c r="J23" s="11"/>
      <c r="K23" s="74"/>
      <c r="L2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3" s="83" t="str">
        <f>IFERROR(VLOOKUP(Table_BudgetDetails[[#This Row],[Type de stage]],Table_ProgramCategoryLookups[],3,0),"")</f>
        <v/>
      </c>
      <c r="N23" s="86"/>
      <c r="O2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3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3" s="83" t="str">
        <f>IFERROR(VLOOKUP(Table_BudgetDetails[[#This Row],[Type de stage]],Table_ProgramCategoryLookups[],4,0),"")</f>
        <v/>
      </c>
      <c r="R23" s="84"/>
      <c r="S2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3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3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3" s="85"/>
      <c r="X23" s="62" t="str">
        <f>IFERROR(1/COUNTIF(Table_BudgetDetails[Nom complet du ou de la stagiaire],Table_BudgetDetails[[#This Row],[Nom complet du ou de la stagiaire]]),"")</f>
        <v/>
      </c>
      <c r="Y23" s="63" t="str">
        <f>IF(Table_BudgetDetails[[#This Row],[Nom complet du ou de la stagiaire]]="","Oui","Non")</f>
        <v>Oui</v>
      </c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</row>
    <row r="24" spans="1:111" s="1" customFormat="1" x14ac:dyDescent="0.35">
      <c r="A24" s="41"/>
      <c r="B24" s="10"/>
      <c r="C24" s="23"/>
      <c r="D24" s="10"/>
      <c r="E24" s="10"/>
      <c r="F2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4" s="23"/>
      <c r="H24" s="11"/>
      <c r="I24" s="23"/>
      <c r="J24" s="11"/>
      <c r="K24" s="74"/>
      <c r="L2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4" s="83" t="str">
        <f>IFERROR(VLOOKUP(Table_BudgetDetails[[#This Row],[Type de stage]],Table_ProgramCategoryLookups[],3,0),"")</f>
        <v/>
      </c>
      <c r="N24" s="86"/>
      <c r="O2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4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4" s="83" t="str">
        <f>IFERROR(VLOOKUP(Table_BudgetDetails[[#This Row],[Type de stage]],Table_ProgramCategoryLookups[],4,0),"")</f>
        <v/>
      </c>
      <c r="R24" s="84"/>
      <c r="S2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4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4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4" s="85"/>
      <c r="X24" s="62" t="str">
        <f>IFERROR(1/COUNTIF(Table_BudgetDetails[Nom complet du ou de la stagiaire],Table_BudgetDetails[[#This Row],[Nom complet du ou de la stagiaire]]),"")</f>
        <v/>
      </c>
      <c r="Y24" s="63" t="str">
        <f>IF(Table_BudgetDetails[[#This Row],[Nom complet du ou de la stagiaire]]="","Oui","Non")</f>
        <v>Oui</v>
      </c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</row>
    <row r="25" spans="1:111" s="1" customFormat="1" x14ac:dyDescent="0.35">
      <c r="A25" s="41"/>
      <c r="B25" s="10"/>
      <c r="C25" s="23"/>
      <c r="D25" s="10"/>
      <c r="E25" s="10"/>
      <c r="F2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5" s="23"/>
      <c r="H25" s="11"/>
      <c r="I25" s="23"/>
      <c r="J25" s="11"/>
      <c r="K25" s="74"/>
      <c r="L2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5" s="83" t="str">
        <f>IFERROR(VLOOKUP(Table_BudgetDetails[[#This Row],[Type de stage]],Table_ProgramCategoryLookups[],3,0),"")</f>
        <v/>
      </c>
      <c r="N25" s="86"/>
      <c r="O2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5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5" s="83" t="str">
        <f>IFERROR(VLOOKUP(Table_BudgetDetails[[#This Row],[Type de stage]],Table_ProgramCategoryLookups[],4,0),"")</f>
        <v/>
      </c>
      <c r="R25" s="84"/>
      <c r="S2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5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5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5" s="85"/>
      <c r="X25" s="62" t="str">
        <f>IFERROR(1/COUNTIF(Table_BudgetDetails[Nom complet du ou de la stagiaire],Table_BudgetDetails[[#This Row],[Nom complet du ou de la stagiaire]]),"")</f>
        <v/>
      </c>
      <c r="Y25" s="63" t="str">
        <f>IF(Table_BudgetDetails[[#This Row],[Nom complet du ou de la stagiaire]]="","Oui","Non")</f>
        <v>Oui</v>
      </c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</row>
    <row r="26" spans="1:111" s="1" customFormat="1" x14ac:dyDescent="0.35">
      <c r="A26" s="41"/>
      <c r="B26" s="10"/>
      <c r="C26" s="23"/>
      <c r="D26" s="10"/>
      <c r="E26" s="10"/>
      <c r="F2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6" s="23"/>
      <c r="H26" s="11"/>
      <c r="I26" s="23"/>
      <c r="J26" s="11"/>
      <c r="K26" s="74"/>
      <c r="L2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6" s="83" t="str">
        <f>IFERROR(VLOOKUP(Table_BudgetDetails[[#This Row],[Type de stage]],Table_ProgramCategoryLookups[],3,0),"")</f>
        <v/>
      </c>
      <c r="N26" s="86"/>
      <c r="O2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6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6" s="83" t="str">
        <f>IFERROR(VLOOKUP(Table_BudgetDetails[[#This Row],[Type de stage]],Table_ProgramCategoryLookups[],4,0),"")</f>
        <v/>
      </c>
      <c r="R26" s="84"/>
      <c r="S2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6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6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6" s="85"/>
      <c r="X26" s="62" t="str">
        <f>IFERROR(1/COUNTIF(Table_BudgetDetails[Nom complet du ou de la stagiaire],Table_BudgetDetails[[#This Row],[Nom complet du ou de la stagiaire]]),"")</f>
        <v/>
      </c>
      <c r="Y26" s="63" t="str">
        <f>IF(Table_BudgetDetails[[#This Row],[Nom complet du ou de la stagiaire]]="","Oui","Non")</f>
        <v>Oui</v>
      </c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</row>
    <row r="27" spans="1:111" s="1" customFormat="1" x14ac:dyDescent="0.35">
      <c r="A27" s="41"/>
      <c r="B27" s="10"/>
      <c r="C27" s="23"/>
      <c r="D27" s="10"/>
      <c r="E27" s="10"/>
      <c r="F2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7" s="23"/>
      <c r="H27" s="11"/>
      <c r="I27" s="23"/>
      <c r="J27" s="11"/>
      <c r="K27" s="74"/>
      <c r="L2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7" s="83" t="str">
        <f>IFERROR(VLOOKUP(Table_BudgetDetails[[#This Row],[Type de stage]],Table_ProgramCategoryLookups[],3,0),"")</f>
        <v/>
      </c>
      <c r="N27" s="86"/>
      <c r="O2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7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7" s="83" t="str">
        <f>IFERROR(VLOOKUP(Table_BudgetDetails[[#This Row],[Type de stage]],Table_ProgramCategoryLookups[],4,0),"")</f>
        <v/>
      </c>
      <c r="R27" s="84"/>
      <c r="S2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7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7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7" s="85"/>
      <c r="X27" s="62" t="str">
        <f>IFERROR(1/COUNTIF(Table_BudgetDetails[Nom complet du ou de la stagiaire],Table_BudgetDetails[[#This Row],[Nom complet du ou de la stagiaire]]),"")</f>
        <v/>
      </c>
      <c r="Y27" s="63" t="str">
        <f>IF(Table_BudgetDetails[[#This Row],[Nom complet du ou de la stagiaire]]="","Oui","Non")</f>
        <v>Oui</v>
      </c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</row>
    <row r="28" spans="1:111" s="1" customFormat="1" x14ac:dyDescent="0.35">
      <c r="A28" s="41"/>
      <c r="B28" s="10"/>
      <c r="C28" s="23"/>
      <c r="D28" s="10"/>
      <c r="E28" s="10"/>
      <c r="F2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8" s="23"/>
      <c r="H28" s="11"/>
      <c r="I28" s="23"/>
      <c r="J28" s="11"/>
      <c r="K28" s="74"/>
      <c r="L2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8" s="83" t="str">
        <f>IFERROR(VLOOKUP(Table_BudgetDetails[[#This Row],[Type de stage]],Table_ProgramCategoryLookups[],3,0),"")</f>
        <v/>
      </c>
      <c r="N28" s="86"/>
      <c r="O2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8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8" s="83" t="str">
        <f>IFERROR(VLOOKUP(Table_BudgetDetails[[#This Row],[Type de stage]],Table_ProgramCategoryLookups[],4,0),"")</f>
        <v/>
      </c>
      <c r="R28" s="84"/>
      <c r="S2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8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8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8" s="85"/>
      <c r="X28" s="62" t="str">
        <f>IFERROR(1/COUNTIF(Table_BudgetDetails[Nom complet du ou de la stagiaire],Table_BudgetDetails[[#This Row],[Nom complet du ou de la stagiaire]]),"")</f>
        <v/>
      </c>
      <c r="Y28" s="63" t="str">
        <f>IF(Table_BudgetDetails[[#This Row],[Nom complet du ou de la stagiaire]]="","Oui","Non")</f>
        <v>Oui</v>
      </c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</row>
    <row r="29" spans="1:111" s="1" customFormat="1" x14ac:dyDescent="0.35">
      <c r="A29" s="41"/>
      <c r="B29" s="10"/>
      <c r="C29" s="23"/>
      <c r="D29" s="10"/>
      <c r="E29" s="10"/>
      <c r="F2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29" s="23"/>
      <c r="H29" s="11"/>
      <c r="I29" s="23"/>
      <c r="J29" s="11"/>
      <c r="K29" s="74"/>
      <c r="L2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29" s="83" t="str">
        <f>IFERROR(VLOOKUP(Table_BudgetDetails[[#This Row],[Type de stage]],Table_ProgramCategoryLookups[],3,0),"")</f>
        <v/>
      </c>
      <c r="N29" s="86"/>
      <c r="O2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29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29" s="83" t="str">
        <f>IFERROR(VLOOKUP(Table_BudgetDetails[[#This Row],[Type de stage]],Table_ProgramCategoryLookups[],4,0),"")</f>
        <v/>
      </c>
      <c r="R29" s="84"/>
      <c r="S2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2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29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29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29" s="85"/>
      <c r="X29" s="62" t="str">
        <f>IFERROR(1/COUNTIF(Table_BudgetDetails[Nom complet du ou de la stagiaire],Table_BudgetDetails[[#This Row],[Nom complet du ou de la stagiaire]]),"")</f>
        <v/>
      </c>
      <c r="Y29" s="63" t="str">
        <f>IF(Table_BudgetDetails[[#This Row],[Nom complet du ou de la stagiaire]]="","Oui","Non")</f>
        <v>Oui</v>
      </c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</row>
    <row r="30" spans="1:111" s="1" customFormat="1" x14ac:dyDescent="0.35">
      <c r="A30" s="41"/>
      <c r="B30" s="10"/>
      <c r="C30" s="23"/>
      <c r="D30" s="10"/>
      <c r="E30" s="10"/>
      <c r="F3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0" s="23"/>
      <c r="H30" s="11"/>
      <c r="I30" s="23"/>
      <c r="J30" s="11"/>
      <c r="K30" s="74"/>
      <c r="L3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0" s="83" t="str">
        <f>IFERROR(VLOOKUP(Table_BudgetDetails[[#This Row],[Type de stage]],Table_ProgramCategoryLookups[],3,0),"")</f>
        <v/>
      </c>
      <c r="N30" s="86"/>
      <c r="O3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0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0" s="83" t="str">
        <f>IFERROR(VLOOKUP(Table_BudgetDetails[[#This Row],[Type de stage]],Table_ProgramCategoryLookups[],4,0),"")</f>
        <v/>
      </c>
      <c r="R30" s="84"/>
      <c r="S3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0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0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0" s="85"/>
      <c r="X30" s="62" t="str">
        <f>IFERROR(1/COUNTIF(Table_BudgetDetails[Nom complet du ou de la stagiaire],Table_BudgetDetails[[#This Row],[Nom complet du ou de la stagiaire]]),"")</f>
        <v/>
      </c>
      <c r="Y30" s="63" t="str">
        <f>IF(Table_BudgetDetails[[#This Row],[Nom complet du ou de la stagiaire]]="","Oui","Non")</f>
        <v>Oui</v>
      </c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</row>
    <row r="31" spans="1:111" s="1" customFormat="1" x14ac:dyDescent="0.35">
      <c r="A31" s="41"/>
      <c r="B31" s="10"/>
      <c r="C31" s="23"/>
      <c r="D31" s="10"/>
      <c r="E31" s="10"/>
      <c r="F3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1" s="23"/>
      <c r="H31" s="11"/>
      <c r="I31" s="23"/>
      <c r="J31" s="11"/>
      <c r="K31" s="74"/>
      <c r="L3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1" s="83" t="str">
        <f>IFERROR(VLOOKUP(Table_BudgetDetails[[#This Row],[Type de stage]],Table_ProgramCategoryLookups[],3,0),"")</f>
        <v/>
      </c>
      <c r="N31" s="86"/>
      <c r="O3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1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1" s="83" t="str">
        <f>IFERROR(VLOOKUP(Table_BudgetDetails[[#This Row],[Type de stage]],Table_ProgramCategoryLookups[],4,0),"")</f>
        <v/>
      </c>
      <c r="R31" s="84"/>
      <c r="S3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1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1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1" s="85"/>
      <c r="X31" s="62" t="str">
        <f>IFERROR(1/COUNTIF(Table_BudgetDetails[Nom complet du ou de la stagiaire],Table_BudgetDetails[[#This Row],[Nom complet du ou de la stagiaire]]),"")</f>
        <v/>
      </c>
      <c r="Y31" s="63" t="str">
        <f>IF(Table_BudgetDetails[[#This Row],[Nom complet du ou de la stagiaire]]="","Oui","Non")</f>
        <v>Oui</v>
      </c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  <c r="CU31" s="41"/>
      <c r="CV31" s="41"/>
      <c r="CW31" s="41"/>
      <c r="CX31" s="41"/>
      <c r="CY31" s="41"/>
      <c r="CZ31" s="41"/>
      <c r="DA31" s="41"/>
      <c r="DB31" s="41"/>
      <c r="DC31" s="41"/>
      <c r="DD31" s="41"/>
      <c r="DE31" s="41"/>
      <c r="DF31" s="41"/>
      <c r="DG31" s="41"/>
    </row>
    <row r="32" spans="1:111" s="1" customFormat="1" x14ac:dyDescent="0.35">
      <c r="A32" s="41"/>
      <c r="B32" s="10"/>
      <c r="C32" s="23"/>
      <c r="D32" s="10"/>
      <c r="E32" s="10"/>
      <c r="F3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2" s="23"/>
      <c r="H32" s="11"/>
      <c r="I32" s="23"/>
      <c r="J32" s="11"/>
      <c r="K32" s="74"/>
      <c r="L3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2" s="83" t="str">
        <f>IFERROR(VLOOKUP(Table_BudgetDetails[[#This Row],[Type de stage]],Table_ProgramCategoryLookups[],3,0),"")</f>
        <v/>
      </c>
      <c r="N32" s="86"/>
      <c r="O3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2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2" s="83" t="str">
        <f>IFERROR(VLOOKUP(Table_BudgetDetails[[#This Row],[Type de stage]],Table_ProgramCategoryLookups[],4,0),"")</f>
        <v/>
      </c>
      <c r="R32" s="84"/>
      <c r="S3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2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2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2" s="85"/>
      <c r="X32" s="62" t="str">
        <f>IFERROR(1/COUNTIF(Table_BudgetDetails[Nom complet du ou de la stagiaire],Table_BudgetDetails[[#This Row],[Nom complet du ou de la stagiaire]]),"")</f>
        <v/>
      </c>
      <c r="Y32" s="63" t="str">
        <f>IF(Table_BudgetDetails[[#This Row],[Nom complet du ou de la stagiaire]]="","Oui","Non")</f>
        <v>Oui</v>
      </c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</row>
    <row r="33" spans="1:111" s="1" customFormat="1" x14ac:dyDescent="0.35">
      <c r="A33" s="41"/>
      <c r="B33" s="10"/>
      <c r="C33" s="23"/>
      <c r="D33" s="10"/>
      <c r="E33" s="10"/>
      <c r="F3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3" s="23"/>
      <c r="H33" s="11"/>
      <c r="I33" s="23"/>
      <c r="J33" s="11"/>
      <c r="K33" s="74"/>
      <c r="L3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3" s="83" t="str">
        <f>IFERROR(VLOOKUP(Table_BudgetDetails[[#This Row],[Type de stage]],Table_ProgramCategoryLookups[],3,0),"")</f>
        <v/>
      </c>
      <c r="N33" s="86"/>
      <c r="O3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3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3" s="83" t="str">
        <f>IFERROR(VLOOKUP(Table_BudgetDetails[[#This Row],[Type de stage]],Table_ProgramCategoryLookups[],4,0),"")</f>
        <v/>
      </c>
      <c r="R33" s="84"/>
      <c r="S3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3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3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3" s="85"/>
      <c r="X33" s="62" t="str">
        <f>IFERROR(1/COUNTIF(Table_BudgetDetails[Nom complet du ou de la stagiaire],Table_BudgetDetails[[#This Row],[Nom complet du ou de la stagiaire]]),"")</f>
        <v/>
      </c>
      <c r="Y33" s="63" t="str">
        <f>IF(Table_BudgetDetails[[#This Row],[Nom complet du ou de la stagiaire]]="","Oui","Non")</f>
        <v>Oui</v>
      </c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  <c r="DA33" s="41"/>
      <c r="DB33" s="41"/>
      <c r="DC33" s="41"/>
      <c r="DD33" s="41"/>
      <c r="DE33" s="41"/>
      <c r="DF33" s="41"/>
      <c r="DG33" s="41"/>
    </row>
    <row r="34" spans="1:111" s="1" customFormat="1" x14ac:dyDescent="0.35">
      <c r="A34" s="41"/>
      <c r="B34" s="10"/>
      <c r="C34" s="23"/>
      <c r="D34" s="10"/>
      <c r="E34" s="10"/>
      <c r="F3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4" s="23"/>
      <c r="H34" s="11"/>
      <c r="I34" s="23"/>
      <c r="J34" s="11"/>
      <c r="K34" s="74"/>
      <c r="L3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4" s="83" t="str">
        <f>IFERROR(VLOOKUP(Table_BudgetDetails[[#This Row],[Type de stage]],Table_ProgramCategoryLookups[],3,0),"")</f>
        <v/>
      </c>
      <c r="N34" s="86"/>
      <c r="O3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4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4" s="83" t="str">
        <f>IFERROR(VLOOKUP(Table_BudgetDetails[[#This Row],[Type de stage]],Table_ProgramCategoryLookups[],4,0),"")</f>
        <v/>
      </c>
      <c r="R34" s="84"/>
      <c r="S3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4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4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4" s="85"/>
      <c r="X34" s="62" t="str">
        <f>IFERROR(1/COUNTIF(Table_BudgetDetails[Nom complet du ou de la stagiaire],Table_BudgetDetails[[#This Row],[Nom complet du ou de la stagiaire]]),"")</f>
        <v/>
      </c>
      <c r="Y34" s="63" t="str">
        <f>IF(Table_BudgetDetails[[#This Row],[Nom complet du ou de la stagiaire]]="","Oui","Non")</f>
        <v>Oui</v>
      </c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</row>
    <row r="35" spans="1:111" s="1" customFormat="1" x14ac:dyDescent="0.35">
      <c r="A35" s="41"/>
      <c r="B35" s="10"/>
      <c r="C35" s="23"/>
      <c r="D35" s="10"/>
      <c r="E35" s="10"/>
      <c r="F3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5" s="23"/>
      <c r="H35" s="11"/>
      <c r="I35" s="23"/>
      <c r="J35" s="11"/>
      <c r="K35" s="74"/>
      <c r="L3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5" s="83" t="str">
        <f>IFERROR(VLOOKUP(Table_BudgetDetails[[#This Row],[Type de stage]],Table_ProgramCategoryLookups[],3,0),"")</f>
        <v/>
      </c>
      <c r="N35" s="86"/>
      <c r="O3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5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5" s="83" t="str">
        <f>IFERROR(VLOOKUP(Table_BudgetDetails[[#This Row],[Type de stage]],Table_ProgramCategoryLookups[],4,0),"")</f>
        <v/>
      </c>
      <c r="R35" s="84"/>
      <c r="S3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5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5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5" s="85"/>
      <c r="X35" s="62" t="str">
        <f>IFERROR(1/COUNTIF(Table_BudgetDetails[Nom complet du ou de la stagiaire],Table_BudgetDetails[[#This Row],[Nom complet du ou de la stagiaire]]),"")</f>
        <v/>
      </c>
      <c r="Y35" s="63" t="str">
        <f>IF(Table_BudgetDetails[[#This Row],[Nom complet du ou de la stagiaire]]="","Oui","Non")</f>
        <v>Oui</v>
      </c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</row>
    <row r="36" spans="1:111" s="1" customFormat="1" x14ac:dyDescent="0.35">
      <c r="A36" s="41"/>
      <c r="B36" s="10"/>
      <c r="C36" s="23"/>
      <c r="D36" s="10"/>
      <c r="E36" s="10"/>
      <c r="F3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6" s="23"/>
      <c r="H36" s="11"/>
      <c r="I36" s="23"/>
      <c r="J36" s="11"/>
      <c r="K36" s="74"/>
      <c r="L3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6" s="83" t="str">
        <f>IFERROR(VLOOKUP(Table_BudgetDetails[[#This Row],[Type de stage]],Table_ProgramCategoryLookups[],3,0),"")</f>
        <v/>
      </c>
      <c r="N36" s="86"/>
      <c r="O3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6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6" s="83" t="str">
        <f>IFERROR(VLOOKUP(Table_BudgetDetails[[#This Row],[Type de stage]],Table_ProgramCategoryLookups[],4,0),"")</f>
        <v/>
      </c>
      <c r="R36" s="84"/>
      <c r="S3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6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6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6" s="85"/>
      <c r="X36" s="62" t="str">
        <f>IFERROR(1/COUNTIF(Table_BudgetDetails[Nom complet du ou de la stagiaire],Table_BudgetDetails[[#This Row],[Nom complet du ou de la stagiaire]]),"")</f>
        <v/>
      </c>
      <c r="Y36" s="63" t="str">
        <f>IF(Table_BudgetDetails[[#This Row],[Nom complet du ou de la stagiaire]]="","Oui","Non")</f>
        <v>Oui</v>
      </c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</row>
    <row r="37" spans="1:111" s="1" customFormat="1" x14ac:dyDescent="0.35">
      <c r="A37" s="41"/>
      <c r="B37" s="10"/>
      <c r="C37" s="23"/>
      <c r="D37" s="10"/>
      <c r="E37" s="10"/>
      <c r="F3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7" s="23"/>
      <c r="H37" s="11"/>
      <c r="I37" s="23"/>
      <c r="J37" s="11"/>
      <c r="K37" s="74"/>
      <c r="L3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7" s="83" t="str">
        <f>IFERROR(VLOOKUP(Table_BudgetDetails[[#This Row],[Type de stage]],Table_ProgramCategoryLookups[],3,0),"")</f>
        <v/>
      </c>
      <c r="N37" s="86"/>
      <c r="O3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7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7" s="83" t="str">
        <f>IFERROR(VLOOKUP(Table_BudgetDetails[[#This Row],[Type de stage]],Table_ProgramCategoryLookups[],4,0),"")</f>
        <v/>
      </c>
      <c r="R37" s="84"/>
      <c r="S3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7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7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7" s="85"/>
      <c r="X37" s="62" t="str">
        <f>IFERROR(1/COUNTIF(Table_BudgetDetails[Nom complet du ou de la stagiaire],Table_BudgetDetails[[#This Row],[Nom complet du ou de la stagiaire]]),"")</f>
        <v/>
      </c>
      <c r="Y37" s="63" t="str">
        <f>IF(Table_BudgetDetails[[#This Row],[Nom complet du ou de la stagiaire]]="","Oui","Non")</f>
        <v>Oui</v>
      </c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</row>
    <row r="38" spans="1:111" s="1" customFormat="1" x14ac:dyDescent="0.35">
      <c r="A38" s="41"/>
      <c r="B38" s="10"/>
      <c r="C38" s="23"/>
      <c r="D38" s="10"/>
      <c r="E38" s="10"/>
      <c r="F3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8" s="23"/>
      <c r="H38" s="11"/>
      <c r="I38" s="23"/>
      <c r="J38" s="11"/>
      <c r="K38" s="74"/>
      <c r="L3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8" s="83" t="str">
        <f>IFERROR(VLOOKUP(Table_BudgetDetails[[#This Row],[Type de stage]],Table_ProgramCategoryLookups[],3,0),"")</f>
        <v/>
      </c>
      <c r="N38" s="86"/>
      <c r="O3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8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8" s="83" t="str">
        <f>IFERROR(VLOOKUP(Table_BudgetDetails[[#This Row],[Type de stage]],Table_ProgramCategoryLookups[],4,0),"")</f>
        <v/>
      </c>
      <c r="R38" s="84"/>
      <c r="S3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8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8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8" s="85"/>
      <c r="X38" s="62" t="str">
        <f>IFERROR(1/COUNTIF(Table_BudgetDetails[Nom complet du ou de la stagiaire],Table_BudgetDetails[[#This Row],[Nom complet du ou de la stagiaire]]),"")</f>
        <v/>
      </c>
      <c r="Y38" s="63" t="str">
        <f>IF(Table_BudgetDetails[[#This Row],[Nom complet du ou de la stagiaire]]="","Oui","Non")</f>
        <v>Oui</v>
      </c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</row>
    <row r="39" spans="1:111" s="1" customFormat="1" x14ac:dyDescent="0.35">
      <c r="A39" s="41"/>
      <c r="B39" s="10"/>
      <c r="C39" s="23"/>
      <c r="D39" s="10"/>
      <c r="E39" s="10"/>
      <c r="F3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39" s="23"/>
      <c r="H39" s="11"/>
      <c r="I39" s="23"/>
      <c r="J39" s="11"/>
      <c r="K39" s="74"/>
      <c r="L3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39" s="83" t="str">
        <f>IFERROR(VLOOKUP(Table_BudgetDetails[[#This Row],[Type de stage]],Table_ProgramCategoryLookups[],3,0),"")</f>
        <v/>
      </c>
      <c r="N39" s="86"/>
      <c r="O3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39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39" s="83" t="str">
        <f>IFERROR(VLOOKUP(Table_BudgetDetails[[#This Row],[Type de stage]],Table_ProgramCategoryLookups[],4,0),"")</f>
        <v/>
      </c>
      <c r="R39" s="84"/>
      <c r="S3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3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39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39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39" s="85"/>
      <c r="X39" s="62" t="str">
        <f>IFERROR(1/COUNTIF(Table_BudgetDetails[Nom complet du ou de la stagiaire],Table_BudgetDetails[[#This Row],[Nom complet du ou de la stagiaire]]),"")</f>
        <v/>
      </c>
      <c r="Y39" s="63" t="str">
        <f>IF(Table_BudgetDetails[[#This Row],[Nom complet du ou de la stagiaire]]="","Oui","Non")</f>
        <v>Oui</v>
      </c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</row>
    <row r="40" spans="1:111" s="1" customFormat="1" x14ac:dyDescent="0.35">
      <c r="A40" s="41"/>
      <c r="B40" s="10"/>
      <c r="C40" s="23"/>
      <c r="D40" s="10"/>
      <c r="E40" s="10"/>
      <c r="F4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0" s="23"/>
      <c r="H40" s="11"/>
      <c r="I40" s="23"/>
      <c r="J40" s="11"/>
      <c r="K40" s="74"/>
      <c r="L4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0" s="83" t="str">
        <f>IFERROR(VLOOKUP(Table_BudgetDetails[[#This Row],[Type de stage]],Table_ProgramCategoryLookups[],3,0),"")</f>
        <v/>
      </c>
      <c r="N40" s="86"/>
      <c r="O4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0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0" s="83" t="str">
        <f>IFERROR(VLOOKUP(Table_BudgetDetails[[#This Row],[Type de stage]],Table_ProgramCategoryLookups[],4,0),"")</f>
        <v/>
      </c>
      <c r="R40" s="84"/>
      <c r="S4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0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0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0" s="85"/>
      <c r="X40" s="62" t="str">
        <f>IFERROR(1/COUNTIF(Table_BudgetDetails[Nom complet du ou de la stagiaire],Table_BudgetDetails[[#This Row],[Nom complet du ou de la stagiaire]]),"")</f>
        <v/>
      </c>
      <c r="Y40" s="63" t="str">
        <f>IF(Table_BudgetDetails[[#This Row],[Nom complet du ou de la stagiaire]]="","Oui","Non")</f>
        <v>Oui</v>
      </c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</row>
    <row r="41" spans="1:111" s="1" customFormat="1" x14ac:dyDescent="0.35">
      <c r="A41" s="41"/>
      <c r="B41" s="10"/>
      <c r="C41" s="23"/>
      <c r="D41" s="10"/>
      <c r="E41" s="10"/>
      <c r="F4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1" s="23"/>
      <c r="H41" s="11"/>
      <c r="I41" s="23"/>
      <c r="J41" s="11"/>
      <c r="K41" s="74"/>
      <c r="L4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1" s="83" t="str">
        <f>IFERROR(VLOOKUP(Table_BudgetDetails[[#This Row],[Type de stage]],Table_ProgramCategoryLookups[],3,0),"")</f>
        <v/>
      </c>
      <c r="N41" s="86"/>
      <c r="O4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1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1" s="83" t="str">
        <f>IFERROR(VLOOKUP(Table_BudgetDetails[[#This Row],[Type de stage]],Table_ProgramCategoryLookups[],4,0),"")</f>
        <v/>
      </c>
      <c r="R41" s="84"/>
      <c r="S4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1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1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1" s="85"/>
      <c r="X41" s="62" t="str">
        <f>IFERROR(1/COUNTIF(Table_BudgetDetails[Nom complet du ou de la stagiaire],Table_BudgetDetails[[#This Row],[Nom complet du ou de la stagiaire]]),"")</f>
        <v/>
      </c>
      <c r="Y41" s="63" t="str">
        <f>IF(Table_BudgetDetails[[#This Row],[Nom complet du ou de la stagiaire]]="","Oui","Non")</f>
        <v>Oui</v>
      </c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</row>
    <row r="42" spans="1:111" s="1" customFormat="1" x14ac:dyDescent="0.35">
      <c r="A42" s="41"/>
      <c r="B42" s="10"/>
      <c r="C42" s="23"/>
      <c r="D42" s="10"/>
      <c r="E42" s="10"/>
      <c r="F4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2" s="23"/>
      <c r="H42" s="11"/>
      <c r="I42" s="23"/>
      <c r="J42" s="11"/>
      <c r="K42" s="74"/>
      <c r="L4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2" s="83" t="str">
        <f>IFERROR(VLOOKUP(Table_BudgetDetails[[#This Row],[Type de stage]],Table_ProgramCategoryLookups[],3,0),"")</f>
        <v/>
      </c>
      <c r="N42" s="86"/>
      <c r="O4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2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2" s="83" t="str">
        <f>IFERROR(VLOOKUP(Table_BudgetDetails[[#This Row],[Type de stage]],Table_ProgramCategoryLookups[],4,0),"")</f>
        <v/>
      </c>
      <c r="R42" s="84"/>
      <c r="S4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2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2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2" s="85"/>
      <c r="X42" s="62" t="str">
        <f>IFERROR(1/COUNTIF(Table_BudgetDetails[Nom complet du ou de la stagiaire],Table_BudgetDetails[[#This Row],[Nom complet du ou de la stagiaire]]),"")</f>
        <v/>
      </c>
      <c r="Y42" s="63" t="str">
        <f>IF(Table_BudgetDetails[[#This Row],[Nom complet du ou de la stagiaire]]="","Oui","Non")</f>
        <v>Oui</v>
      </c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</row>
    <row r="43" spans="1:111" s="1" customFormat="1" x14ac:dyDescent="0.35">
      <c r="A43" s="41"/>
      <c r="B43" s="10"/>
      <c r="C43" s="23"/>
      <c r="D43" s="10"/>
      <c r="E43" s="10"/>
      <c r="F4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3" s="23"/>
      <c r="H43" s="11"/>
      <c r="I43" s="23"/>
      <c r="J43" s="11"/>
      <c r="K43" s="74"/>
      <c r="L4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3" s="83" t="str">
        <f>IFERROR(VLOOKUP(Table_BudgetDetails[[#This Row],[Type de stage]],Table_ProgramCategoryLookups[],3,0),"")</f>
        <v/>
      </c>
      <c r="N43" s="86"/>
      <c r="O4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3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3" s="83" t="str">
        <f>IFERROR(VLOOKUP(Table_BudgetDetails[[#This Row],[Type de stage]],Table_ProgramCategoryLookups[],4,0),"")</f>
        <v/>
      </c>
      <c r="R43" s="84"/>
      <c r="S4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3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3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3" s="85"/>
      <c r="X43" s="62" t="str">
        <f>IFERROR(1/COUNTIF(Table_BudgetDetails[Nom complet du ou de la stagiaire],Table_BudgetDetails[[#This Row],[Nom complet du ou de la stagiaire]]),"")</f>
        <v/>
      </c>
      <c r="Y43" s="63" t="str">
        <f>IF(Table_BudgetDetails[[#This Row],[Nom complet du ou de la stagiaire]]="","Oui","Non")</f>
        <v>Oui</v>
      </c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</row>
    <row r="44" spans="1:111" s="1" customFormat="1" x14ac:dyDescent="0.35">
      <c r="A44" s="41"/>
      <c r="B44" s="10"/>
      <c r="C44" s="23"/>
      <c r="D44" s="10"/>
      <c r="E44" s="10"/>
      <c r="F4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4" s="23"/>
      <c r="H44" s="11"/>
      <c r="I44" s="23"/>
      <c r="J44" s="11"/>
      <c r="K44" s="74"/>
      <c r="L4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4" s="83" t="str">
        <f>IFERROR(VLOOKUP(Table_BudgetDetails[[#This Row],[Type de stage]],Table_ProgramCategoryLookups[],3,0),"")</f>
        <v/>
      </c>
      <c r="N44" s="86"/>
      <c r="O4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4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4" s="83" t="str">
        <f>IFERROR(VLOOKUP(Table_BudgetDetails[[#This Row],[Type de stage]],Table_ProgramCategoryLookups[],4,0),"")</f>
        <v/>
      </c>
      <c r="R44" s="84"/>
      <c r="S4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4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4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4" s="85"/>
      <c r="X44" s="62" t="str">
        <f>IFERROR(1/COUNTIF(Table_BudgetDetails[Nom complet du ou de la stagiaire],Table_BudgetDetails[[#This Row],[Nom complet du ou de la stagiaire]]),"")</f>
        <v/>
      </c>
      <c r="Y44" s="63" t="str">
        <f>IF(Table_BudgetDetails[[#This Row],[Nom complet du ou de la stagiaire]]="","Oui","Non")</f>
        <v>Oui</v>
      </c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</row>
    <row r="45" spans="1:111" s="1" customFormat="1" x14ac:dyDescent="0.35">
      <c r="A45" s="41"/>
      <c r="B45" s="10"/>
      <c r="C45" s="23"/>
      <c r="D45" s="10"/>
      <c r="E45" s="10"/>
      <c r="F4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5" s="23"/>
      <c r="H45" s="11"/>
      <c r="I45" s="23"/>
      <c r="J45" s="11"/>
      <c r="K45" s="74"/>
      <c r="L4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5" s="83" t="str">
        <f>IFERROR(VLOOKUP(Table_BudgetDetails[[#This Row],[Type de stage]],Table_ProgramCategoryLookups[],3,0),"")</f>
        <v/>
      </c>
      <c r="N45" s="86"/>
      <c r="O4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5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5" s="83" t="str">
        <f>IFERROR(VLOOKUP(Table_BudgetDetails[[#This Row],[Type de stage]],Table_ProgramCategoryLookups[],4,0),"")</f>
        <v/>
      </c>
      <c r="R45" s="84"/>
      <c r="S4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5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5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5" s="85"/>
      <c r="X45" s="62" t="str">
        <f>IFERROR(1/COUNTIF(Table_BudgetDetails[Nom complet du ou de la stagiaire],Table_BudgetDetails[[#This Row],[Nom complet du ou de la stagiaire]]),"")</f>
        <v/>
      </c>
      <c r="Y45" s="63" t="str">
        <f>IF(Table_BudgetDetails[[#This Row],[Nom complet du ou de la stagiaire]]="","Oui","Non")</f>
        <v>Oui</v>
      </c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</row>
    <row r="46" spans="1:111" s="1" customFormat="1" x14ac:dyDescent="0.35">
      <c r="A46" s="41"/>
      <c r="B46" s="10"/>
      <c r="C46" s="23"/>
      <c r="D46" s="10"/>
      <c r="E46" s="10"/>
      <c r="F4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6" s="23"/>
      <c r="H46" s="11"/>
      <c r="I46" s="23"/>
      <c r="J46" s="11"/>
      <c r="K46" s="74"/>
      <c r="L4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6" s="83" t="str">
        <f>IFERROR(VLOOKUP(Table_BudgetDetails[[#This Row],[Type de stage]],Table_ProgramCategoryLookups[],3,0),"")</f>
        <v/>
      </c>
      <c r="N46" s="86"/>
      <c r="O4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6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6" s="83" t="str">
        <f>IFERROR(VLOOKUP(Table_BudgetDetails[[#This Row],[Type de stage]],Table_ProgramCategoryLookups[],4,0),"")</f>
        <v/>
      </c>
      <c r="R46" s="84"/>
      <c r="S4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6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6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6" s="85"/>
      <c r="X46" s="62" t="str">
        <f>IFERROR(1/COUNTIF(Table_BudgetDetails[Nom complet du ou de la stagiaire],Table_BudgetDetails[[#This Row],[Nom complet du ou de la stagiaire]]),"")</f>
        <v/>
      </c>
      <c r="Y46" s="63" t="str">
        <f>IF(Table_BudgetDetails[[#This Row],[Nom complet du ou de la stagiaire]]="","Oui","Non")</f>
        <v>Oui</v>
      </c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</row>
    <row r="47" spans="1:111" s="1" customFormat="1" x14ac:dyDescent="0.35">
      <c r="A47" s="41"/>
      <c r="B47" s="10"/>
      <c r="C47" s="23"/>
      <c r="D47" s="10"/>
      <c r="E47" s="10"/>
      <c r="F4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7" s="23"/>
      <c r="H47" s="11"/>
      <c r="I47" s="23"/>
      <c r="J47" s="11"/>
      <c r="K47" s="74"/>
      <c r="L4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7" s="83" t="str">
        <f>IFERROR(VLOOKUP(Table_BudgetDetails[[#This Row],[Type de stage]],Table_ProgramCategoryLookups[],3,0),"")</f>
        <v/>
      </c>
      <c r="N47" s="86"/>
      <c r="O4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7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7" s="83" t="str">
        <f>IFERROR(VLOOKUP(Table_BudgetDetails[[#This Row],[Type de stage]],Table_ProgramCategoryLookups[],4,0),"")</f>
        <v/>
      </c>
      <c r="R47" s="84"/>
      <c r="S4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7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7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7" s="85"/>
      <c r="X47" s="62" t="str">
        <f>IFERROR(1/COUNTIF(Table_BudgetDetails[Nom complet du ou de la stagiaire],Table_BudgetDetails[[#This Row],[Nom complet du ou de la stagiaire]]),"")</f>
        <v/>
      </c>
      <c r="Y47" s="63" t="str">
        <f>IF(Table_BudgetDetails[[#This Row],[Nom complet du ou de la stagiaire]]="","Oui","Non")</f>
        <v>Oui</v>
      </c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</row>
    <row r="48" spans="1:111" s="1" customFormat="1" x14ac:dyDescent="0.35">
      <c r="A48" s="41"/>
      <c r="B48" s="10"/>
      <c r="C48" s="23"/>
      <c r="D48" s="10"/>
      <c r="E48" s="10"/>
      <c r="F4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8" s="23"/>
      <c r="H48" s="11"/>
      <c r="I48" s="23"/>
      <c r="J48" s="11"/>
      <c r="K48" s="74"/>
      <c r="L4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8" s="83" t="str">
        <f>IFERROR(VLOOKUP(Table_BudgetDetails[[#This Row],[Type de stage]],Table_ProgramCategoryLookups[],3,0),"")</f>
        <v/>
      </c>
      <c r="N48" s="86"/>
      <c r="O4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8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48" s="83" t="str">
        <f>IFERROR(VLOOKUP(Table_BudgetDetails[[#This Row],[Type de stage]],Table_ProgramCategoryLookups[],4,0),"")</f>
        <v/>
      </c>
      <c r="R48" s="84"/>
      <c r="S4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8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8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8" s="85"/>
      <c r="X48" s="62" t="str">
        <f>IFERROR(1/COUNTIF(Table_BudgetDetails[Nom complet du ou de la stagiaire],Table_BudgetDetails[[#This Row],[Nom complet du ou de la stagiaire]]),"")</f>
        <v/>
      </c>
      <c r="Y48" s="63" t="str">
        <f>IF(Table_BudgetDetails[[#This Row],[Nom complet du ou de la stagiaire]]="","Oui","Non")</f>
        <v>Oui</v>
      </c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</row>
    <row r="49" spans="1:111" s="1" customFormat="1" x14ac:dyDescent="0.35">
      <c r="A49" s="41"/>
      <c r="B49" s="10"/>
      <c r="C49" s="23"/>
      <c r="D49" s="10"/>
      <c r="E49" s="10"/>
      <c r="F4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49" s="23"/>
      <c r="H49" s="11"/>
      <c r="I49" s="23"/>
      <c r="J49" s="11"/>
      <c r="K49" s="74"/>
      <c r="L4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49" s="81" t="str">
        <f>IFERROR(VLOOKUP(Table_BudgetDetails[[#This Row],[Type de stage]],Table_ProgramCategoryLookups[],3,0),"")</f>
        <v/>
      </c>
      <c r="N49" s="86"/>
      <c r="O4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49" s="83"/>
      <c r="Q49" s="83" t="str">
        <f>IFERROR(VLOOKUP(Table_BudgetDetails[[#This Row],[Type de stage]],Table_ProgramCategoryLookups[],4,0),"")</f>
        <v/>
      </c>
      <c r="R49" s="84"/>
      <c r="S4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4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49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49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49" s="85"/>
      <c r="X49" s="62" t="str">
        <f>IFERROR(1/COUNTIF(Table_BudgetDetails[Nom complet du ou de la stagiaire],Table_BudgetDetails[[#This Row],[Nom complet du ou de la stagiaire]]),"")</f>
        <v/>
      </c>
      <c r="Y49" s="63" t="str">
        <f>IF(Table_BudgetDetails[[#This Row],[Nom complet du ou de la stagiaire]]="","Oui","Non")</f>
        <v>Oui</v>
      </c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</row>
    <row r="50" spans="1:111" s="1" customFormat="1" x14ac:dyDescent="0.35">
      <c r="A50" s="41"/>
      <c r="B50" s="10"/>
      <c r="C50" s="23"/>
      <c r="D50" s="10"/>
      <c r="E50" s="10"/>
      <c r="F5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0" s="23"/>
      <c r="H50" s="11"/>
      <c r="I50" s="23"/>
      <c r="J50" s="11"/>
      <c r="K50" s="74"/>
      <c r="L5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0" s="81" t="str">
        <f>IFERROR(VLOOKUP(Table_BudgetDetails[[#This Row],[Type de stage]],Table_ProgramCategoryLookups[],3,0),"")</f>
        <v/>
      </c>
      <c r="N50" s="86"/>
      <c r="O5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0" s="83"/>
      <c r="Q50" s="83" t="str">
        <f>IFERROR(VLOOKUP(Table_BudgetDetails[[#This Row],[Type de stage]],Table_ProgramCategoryLookups[],4,0),"")</f>
        <v/>
      </c>
      <c r="R50" s="84"/>
      <c r="S5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0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0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0" s="85"/>
      <c r="X50" s="62" t="str">
        <f>IFERROR(1/COUNTIF(Table_BudgetDetails[Nom complet du ou de la stagiaire],Table_BudgetDetails[[#This Row],[Nom complet du ou de la stagiaire]]),"")</f>
        <v/>
      </c>
      <c r="Y50" s="63" t="str">
        <f>IF(Table_BudgetDetails[[#This Row],[Nom complet du ou de la stagiaire]]="","Oui","Non")</f>
        <v>Oui</v>
      </c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</row>
    <row r="51" spans="1:111" s="1" customFormat="1" x14ac:dyDescent="0.35">
      <c r="A51" s="41"/>
      <c r="B51" s="10"/>
      <c r="C51" s="23"/>
      <c r="D51" s="10"/>
      <c r="E51" s="10"/>
      <c r="F5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1" s="23"/>
      <c r="H51" s="11"/>
      <c r="I51" s="23"/>
      <c r="J51" s="11"/>
      <c r="K51" s="74"/>
      <c r="L5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1" s="81" t="str">
        <f>IFERROR(VLOOKUP(Table_BudgetDetails[[#This Row],[Type de stage]],Table_ProgramCategoryLookups[],3,0),"")</f>
        <v/>
      </c>
      <c r="N51" s="86"/>
      <c r="O5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1" s="83"/>
      <c r="Q51" s="83" t="str">
        <f>IFERROR(VLOOKUP(Table_BudgetDetails[[#This Row],[Type de stage]],Table_ProgramCategoryLookups[],4,0),"")</f>
        <v/>
      </c>
      <c r="R51" s="84"/>
      <c r="S5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1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1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1" s="85"/>
      <c r="X51" s="62" t="str">
        <f>IFERROR(1/COUNTIF(Table_BudgetDetails[Nom complet du ou de la stagiaire],Table_BudgetDetails[[#This Row],[Nom complet du ou de la stagiaire]]),"")</f>
        <v/>
      </c>
      <c r="Y51" s="63" t="str">
        <f>IF(Table_BudgetDetails[[#This Row],[Nom complet du ou de la stagiaire]]="","Oui","Non")</f>
        <v>Oui</v>
      </c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  <c r="CZ51" s="41"/>
      <c r="DA51" s="41"/>
      <c r="DB51" s="41"/>
      <c r="DC51" s="41"/>
      <c r="DD51" s="41"/>
      <c r="DE51" s="41"/>
      <c r="DF51" s="41"/>
      <c r="DG51" s="41"/>
    </row>
    <row r="52" spans="1:111" s="1" customFormat="1" x14ac:dyDescent="0.35">
      <c r="A52" s="41"/>
      <c r="B52" s="10"/>
      <c r="C52" s="23"/>
      <c r="D52" s="10"/>
      <c r="E52" s="10"/>
      <c r="F5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2" s="23"/>
      <c r="H52" s="11"/>
      <c r="I52" s="23"/>
      <c r="J52" s="11"/>
      <c r="K52" s="74"/>
      <c r="L5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2" s="81" t="str">
        <f>IFERROR(VLOOKUP(Table_BudgetDetails[[#This Row],[Type de stage]],Table_ProgramCategoryLookups[],3,0),"")</f>
        <v/>
      </c>
      <c r="N52" s="86"/>
      <c r="O5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2" s="83"/>
      <c r="Q52" s="83" t="str">
        <f>IFERROR(VLOOKUP(Table_BudgetDetails[[#This Row],[Type de stage]],Table_ProgramCategoryLookups[],4,0),"")</f>
        <v/>
      </c>
      <c r="R52" s="84"/>
      <c r="S5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2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2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2" s="85"/>
      <c r="X52" s="62" t="str">
        <f>IFERROR(1/COUNTIF(Table_BudgetDetails[Nom complet du ou de la stagiaire],Table_BudgetDetails[[#This Row],[Nom complet du ou de la stagiaire]]),"")</f>
        <v/>
      </c>
      <c r="Y52" s="63" t="str">
        <f>IF(Table_BudgetDetails[[#This Row],[Nom complet du ou de la stagiaire]]="","Oui","Non")</f>
        <v>Oui</v>
      </c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  <c r="BO52" s="41"/>
      <c r="BP52" s="41"/>
      <c r="BQ52" s="41"/>
      <c r="BR52" s="41"/>
      <c r="BS52" s="41"/>
      <c r="BT52" s="41"/>
      <c r="BU52" s="41"/>
      <c r="BV52" s="41"/>
      <c r="BW52" s="41"/>
      <c r="BX52" s="41"/>
      <c r="BY52" s="41"/>
      <c r="BZ52" s="41"/>
      <c r="CA52" s="41"/>
      <c r="CB52" s="41"/>
      <c r="CC52" s="4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  <c r="CV52" s="41"/>
      <c r="CW52" s="41"/>
      <c r="CX52" s="41"/>
      <c r="CY52" s="41"/>
      <c r="CZ52" s="41"/>
      <c r="DA52" s="41"/>
      <c r="DB52" s="41"/>
      <c r="DC52" s="41"/>
      <c r="DD52" s="41"/>
      <c r="DE52" s="41"/>
      <c r="DF52" s="41"/>
      <c r="DG52" s="41"/>
    </row>
    <row r="53" spans="1:111" s="1" customFormat="1" x14ac:dyDescent="0.35">
      <c r="A53" s="41"/>
      <c r="B53" s="10"/>
      <c r="C53" s="23"/>
      <c r="D53" s="10"/>
      <c r="E53" s="10"/>
      <c r="F5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3" s="23"/>
      <c r="H53" s="11"/>
      <c r="I53" s="23"/>
      <c r="J53" s="11"/>
      <c r="K53" s="74"/>
      <c r="L5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3" s="81" t="str">
        <f>IFERROR(VLOOKUP(Table_BudgetDetails[[#This Row],[Type de stage]],Table_ProgramCategoryLookups[],3,0),"")</f>
        <v/>
      </c>
      <c r="N53" s="86"/>
      <c r="O5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3" s="83"/>
      <c r="Q53" s="83" t="str">
        <f>IFERROR(VLOOKUP(Table_BudgetDetails[[#This Row],[Type de stage]],Table_ProgramCategoryLookups[],4,0),"")</f>
        <v/>
      </c>
      <c r="R53" s="84"/>
      <c r="S5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3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3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3" s="85"/>
      <c r="X53" s="62" t="str">
        <f>IFERROR(1/COUNTIF(Table_BudgetDetails[Nom complet du ou de la stagiaire],Table_BudgetDetails[[#This Row],[Nom complet du ou de la stagiaire]]),"")</f>
        <v/>
      </c>
      <c r="Y53" s="63" t="str">
        <f>IF(Table_BudgetDetails[[#This Row],[Nom complet du ou de la stagiaire]]="","Oui","Non")</f>
        <v>Oui</v>
      </c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  <c r="CZ53" s="41"/>
      <c r="DA53" s="41"/>
      <c r="DB53" s="41"/>
      <c r="DC53" s="41"/>
      <c r="DD53" s="41"/>
      <c r="DE53" s="41"/>
      <c r="DF53" s="41"/>
      <c r="DG53" s="41"/>
    </row>
    <row r="54" spans="1:111" s="1" customFormat="1" x14ac:dyDescent="0.35">
      <c r="A54" s="41"/>
      <c r="B54" s="10"/>
      <c r="C54" s="23"/>
      <c r="D54" s="10"/>
      <c r="E54" s="10"/>
      <c r="F5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4" s="23"/>
      <c r="H54" s="11"/>
      <c r="I54" s="23"/>
      <c r="J54" s="11"/>
      <c r="K54" s="74"/>
      <c r="L5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4" s="81" t="str">
        <f>IFERROR(VLOOKUP(Table_BudgetDetails[[#This Row],[Type de stage]],Table_ProgramCategoryLookups[],3,0),"")</f>
        <v/>
      </c>
      <c r="N54" s="86"/>
      <c r="O5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4" s="83"/>
      <c r="Q54" s="83" t="str">
        <f>IFERROR(VLOOKUP(Table_BudgetDetails[[#This Row],[Type de stage]],Table_ProgramCategoryLookups[],4,0),"")</f>
        <v/>
      </c>
      <c r="R54" s="84"/>
      <c r="S5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4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4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4" s="85"/>
      <c r="X54" s="62" t="str">
        <f>IFERROR(1/COUNTIF(Table_BudgetDetails[Nom complet du ou de la stagiaire],Table_BudgetDetails[[#This Row],[Nom complet du ou de la stagiaire]]),"")</f>
        <v/>
      </c>
      <c r="Y54" s="63" t="str">
        <f>IF(Table_BudgetDetails[[#This Row],[Nom complet du ou de la stagiaire]]="","Oui","Non")</f>
        <v>Oui</v>
      </c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  <c r="CU54" s="41"/>
      <c r="CV54" s="41"/>
      <c r="CW54" s="41"/>
      <c r="CX54" s="41"/>
      <c r="CY54" s="41"/>
      <c r="CZ54" s="41"/>
      <c r="DA54" s="41"/>
      <c r="DB54" s="41"/>
      <c r="DC54" s="41"/>
      <c r="DD54" s="41"/>
      <c r="DE54" s="41"/>
      <c r="DF54" s="41"/>
      <c r="DG54" s="41"/>
    </row>
    <row r="55" spans="1:111" s="1" customFormat="1" x14ac:dyDescent="0.35">
      <c r="A55" s="41"/>
      <c r="B55" s="10"/>
      <c r="C55" s="23"/>
      <c r="D55" s="10"/>
      <c r="E55" s="10"/>
      <c r="F5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5" s="23"/>
      <c r="H55" s="11"/>
      <c r="I55" s="23"/>
      <c r="J55" s="11"/>
      <c r="K55" s="74"/>
      <c r="L5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5" s="81" t="str">
        <f>IFERROR(VLOOKUP(Table_BudgetDetails[[#This Row],[Type de stage]],Table_ProgramCategoryLookups[],3,0),"")</f>
        <v/>
      </c>
      <c r="N55" s="86"/>
      <c r="O5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5" s="83"/>
      <c r="Q55" s="83" t="str">
        <f>IFERROR(VLOOKUP(Table_BudgetDetails[[#This Row],[Type de stage]],Table_ProgramCategoryLookups[],4,0),"")</f>
        <v/>
      </c>
      <c r="R55" s="84"/>
      <c r="S5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5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5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5" s="85"/>
      <c r="X55" s="62" t="str">
        <f>IFERROR(1/COUNTIF(Table_BudgetDetails[Nom complet du ou de la stagiaire],Table_BudgetDetails[[#This Row],[Nom complet du ou de la stagiaire]]),"")</f>
        <v/>
      </c>
      <c r="Y55" s="63" t="str">
        <f>IF(Table_BudgetDetails[[#This Row],[Nom complet du ou de la stagiaire]]="","Oui","Non")</f>
        <v>Oui</v>
      </c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</row>
    <row r="56" spans="1:111" s="1" customFormat="1" x14ac:dyDescent="0.35">
      <c r="A56" s="41"/>
      <c r="B56" s="10"/>
      <c r="C56" s="23"/>
      <c r="D56" s="10"/>
      <c r="E56" s="10"/>
      <c r="F5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6" s="23"/>
      <c r="H56" s="11"/>
      <c r="I56" s="23"/>
      <c r="J56" s="11"/>
      <c r="K56" s="74"/>
      <c r="L5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6" s="81" t="str">
        <f>IFERROR(VLOOKUP(Table_BudgetDetails[[#This Row],[Type de stage]],Table_ProgramCategoryLookups[],3,0),"")</f>
        <v/>
      </c>
      <c r="N56" s="86"/>
      <c r="O5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6" s="83"/>
      <c r="Q56" s="83" t="str">
        <f>IFERROR(VLOOKUP(Table_BudgetDetails[[#This Row],[Type de stage]],Table_ProgramCategoryLookups[],4,0),"")</f>
        <v/>
      </c>
      <c r="R56" s="84"/>
      <c r="S5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6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6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6" s="85"/>
      <c r="X56" s="62" t="str">
        <f>IFERROR(1/COUNTIF(Table_BudgetDetails[Nom complet du ou de la stagiaire],Table_BudgetDetails[[#This Row],[Nom complet du ou de la stagiaire]]),"")</f>
        <v/>
      </c>
      <c r="Y56" s="63" t="str">
        <f>IF(Table_BudgetDetails[[#This Row],[Nom complet du ou de la stagiaire]]="","Oui","Non")</f>
        <v>Oui</v>
      </c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</row>
    <row r="57" spans="1:111" s="1" customFormat="1" x14ac:dyDescent="0.35">
      <c r="A57" s="41"/>
      <c r="B57" s="10"/>
      <c r="C57" s="23"/>
      <c r="D57" s="10"/>
      <c r="E57" s="10"/>
      <c r="F5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7" s="23"/>
      <c r="H57" s="11"/>
      <c r="I57" s="23"/>
      <c r="J57" s="11"/>
      <c r="K57" s="74"/>
      <c r="L5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7" s="81" t="str">
        <f>IFERROR(VLOOKUP(Table_BudgetDetails[[#This Row],[Type de stage]],Table_ProgramCategoryLookups[],3,0),"")</f>
        <v/>
      </c>
      <c r="N57" s="86"/>
      <c r="O5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7" s="83"/>
      <c r="Q57" s="83" t="str">
        <f>IFERROR(VLOOKUP(Table_BudgetDetails[[#This Row],[Type de stage]],Table_ProgramCategoryLookups[],4,0),"")</f>
        <v/>
      </c>
      <c r="R57" s="84"/>
      <c r="S5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7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7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7" s="85"/>
      <c r="X57" s="62" t="str">
        <f>IFERROR(1/COUNTIF(Table_BudgetDetails[Nom complet du ou de la stagiaire],Table_BudgetDetails[[#This Row],[Nom complet du ou de la stagiaire]]),"")</f>
        <v/>
      </c>
      <c r="Y57" s="63" t="str">
        <f>IF(Table_BudgetDetails[[#This Row],[Nom complet du ou de la stagiaire]]="","Oui","Non")</f>
        <v>Oui</v>
      </c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</row>
    <row r="58" spans="1:111" s="1" customFormat="1" x14ac:dyDescent="0.35">
      <c r="A58" s="41"/>
      <c r="B58" s="10"/>
      <c r="C58" s="23"/>
      <c r="D58" s="10"/>
      <c r="E58" s="10"/>
      <c r="F5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8" s="23"/>
      <c r="H58" s="11"/>
      <c r="I58" s="23"/>
      <c r="J58" s="11"/>
      <c r="K58" s="74"/>
      <c r="L5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8" s="81" t="str">
        <f>IFERROR(VLOOKUP(Table_BudgetDetails[[#This Row],[Type de stage]],Table_ProgramCategoryLookups[],3,0),"")</f>
        <v/>
      </c>
      <c r="N58" s="86"/>
      <c r="O5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8" s="83"/>
      <c r="Q58" s="83" t="str">
        <f>IFERROR(VLOOKUP(Table_BudgetDetails[[#This Row],[Type de stage]],Table_ProgramCategoryLookups[],4,0),"")</f>
        <v/>
      </c>
      <c r="R58" s="84"/>
      <c r="S5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8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8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8" s="85"/>
      <c r="X58" s="62" t="str">
        <f>IFERROR(1/COUNTIF(Table_BudgetDetails[Nom complet du ou de la stagiaire],Table_BudgetDetails[[#This Row],[Nom complet du ou de la stagiaire]]),"")</f>
        <v/>
      </c>
      <c r="Y58" s="63" t="str">
        <f>IF(Table_BudgetDetails[[#This Row],[Nom complet du ou de la stagiaire]]="","Oui","Non")</f>
        <v>Oui</v>
      </c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</row>
    <row r="59" spans="1:111" s="1" customFormat="1" x14ac:dyDescent="0.35">
      <c r="A59" s="41"/>
      <c r="B59" s="10"/>
      <c r="C59" s="23"/>
      <c r="D59" s="10"/>
      <c r="E59" s="10"/>
      <c r="F5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59" s="23"/>
      <c r="H59" s="11"/>
      <c r="I59" s="23"/>
      <c r="J59" s="11"/>
      <c r="K59" s="74"/>
      <c r="L5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59" s="81" t="str">
        <f>IFERROR(VLOOKUP(Table_BudgetDetails[[#This Row],[Type de stage]],Table_ProgramCategoryLookups[],3,0),"")</f>
        <v/>
      </c>
      <c r="N59" s="86"/>
      <c r="O5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59" s="83"/>
      <c r="Q59" s="83" t="str">
        <f>IFERROR(VLOOKUP(Table_BudgetDetails[[#This Row],[Type de stage]],Table_ProgramCategoryLookups[],4,0),"")</f>
        <v/>
      </c>
      <c r="R59" s="84"/>
      <c r="S5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5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59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59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59" s="85"/>
      <c r="X59" s="62" t="str">
        <f>IFERROR(1/COUNTIF(Table_BudgetDetails[Nom complet du ou de la stagiaire],Table_BudgetDetails[[#This Row],[Nom complet du ou de la stagiaire]]),"")</f>
        <v/>
      </c>
      <c r="Y59" s="63" t="str">
        <f>IF(Table_BudgetDetails[[#This Row],[Nom complet du ou de la stagiaire]]="","Oui","Non")</f>
        <v>Oui</v>
      </c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</row>
    <row r="60" spans="1:111" s="1" customFormat="1" x14ac:dyDescent="0.35">
      <c r="A60" s="41"/>
      <c r="B60" s="10"/>
      <c r="C60" s="23"/>
      <c r="D60" s="10"/>
      <c r="E60" s="10"/>
      <c r="F6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0" s="23"/>
      <c r="H60" s="11"/>
      <c r="I60" s="23"/>
      <c r="J60" s="11"/>
      <c r="K60" s="74"/>
      <c r="L6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0" s="81" t="str">
        <f>IFERROR(VLOOKUP(Table_BudgetDetails[[#This Row],[Type de stage]],Table_ProgramCategoryLookups[],3,0),"")</f>
        <v/>
      </c>
      <c r="N60" s="86"/>
      <c r="O6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0" s="83"/>
      <c r="Q60" s="83" t="str">
        <f>IFERROR(VLOOKUP(Table_BudgetDetails[[#This Row],[Type de stage]],Table_ProgramCategoryLookups[],4,0),"")</f>
        <v/>
      </c>
      <c r="R60" s="84"/>
      <c r="S6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0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0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0" s="85"/>
      <c r="X60" s="62" t="str">
        <f>IFERROR(1/COUNTIF(Table_BudgetDetails[Nom complet du ou de la stagiaire],Table_BudgetDetails[[#This Row],[Nom complet du ou de la stagiaire]]),"")</f>
        <v/>
      </c>
      <c r="Y60" s="63" t="str">
        <f>IF(Table_BudgetDetails[[#This Row],[Nom complet du ou de la stagiaire]]="","Oui","Non")</f>
        <v>Oui</v>
      </c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/>
      <c r="CY60" s="41"/>
      <c r="CZ60" s="41"/>
      <c r="DA60" s="41"/>
      <c r="DB60" s="41"/>
      <c r="DC60" s="41"/>
      <c r="DD60" s="41"/>
      <c r="DE60" s="41"/>
      <c r="DF60" s="41"/>
      <c r="DG60" s="41"/>
    </row>
    <row r="61" spans="1:111" s="1" customFormat="1" x14ac:dyDescent="0.35">
      <c r="A61" s="41"/>
      <c r="B61" s="10"/>
      <c r="C61" s="23"/>
      <c r="D61" s="10"/>
      <c r="E61" s="10"/>
      <c r="F6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1" s="23"/>
      <c r="H61" s="11"/>
      <c r="I61" s="23"/>
      <c r="J61" s="11"/>
      <c r="K61" s="74"/>
      <c r="L6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1" s="81" t="str">
        <f>IFERROR(VLOOKUP(Table_BudgetDetails[[#This Row],[Type de stage]],Table_ProgramCategoryLookups[],3,0),"")</f>
        <v/>
      </c>
      <c r="N61" s="86"/>
      <c r="O6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1" s="83"/>
      <c r="Q61" s="83" t="str">
        <f>IFERROR(VLOOKUP(Table_BudgetDetails[[#This Row],[Type de stage]],Table_ProgramCategoryLookups[],4,0),"")</f>
        <v/>
      </c>
      <c r="R61" s="84"/>
      <c r="S6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1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1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1" s="85"/>
      <c r="X61" s="62" t="str">
        <f>IFERROR(1/COUNTIF(Table_BudgetDetails[Nom complet du ou de la stagiaire],Table_BudgetDetails[[#This Row],[Nom complet du ou de la stagiaire]]),"")</f>
        <v/>
      </c>
      <c r="Y61" s="63" t="str">
        <f>IF(Table_BudgetDetails[[#This Row],[Nom complet du ou de la stagiaire]]="","Oui","Non")</f>
        <v>Oui</v>
      </c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/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/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/>
      <c r="CY61" s="41"/>
      <c r="CZ61" s="41"/>
      <c r="DA61" s="41"/>
      <c r="DB61" s="41"/>
      <c r="DC61" s="41"/>
      <c r="DD61" s="41"/>
      <c r="DE61" s="41"/>
      <c r="DF61" s="41"/>
      <c r="DG61" s="41"/>
    </row>
    <row r="62" spans="1:111" s="1" customFormat="1" x14ac:dyDescent="0.35">
      <c r="A62" s="41"/>
      <c r="B62" s="10"/>
      <c r="C62" s="23"/>
      <c r="D62" s="10"/>
      <c r="E62" s="10"/>
      <c r="F6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2" s="23"/>
      <c r="H62" s="11"/>
      <c r="I62" s="23"/>
      <c r="J62" s="11"/>
      <c r="K62" s="74"/>
      <c r="L6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2" s="81" t="str">
        <f>IFERROR(VLOOKUP(Table_BudgetDetails[[#This Row],[Type de stage]],Table_ProgramCategoryLookups[],3,0),"")</f>
        <v/>
      </c>
      <c r="N62" s="86"/>
      <c r="O6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2" s="83"/>
      <c r="Q62" s="83" t="str">
        <f>IFERROR(VLOOKUP(Table_BudgetDetails[[#This Row],[Type de stage]],Table_ProgramCategoryLookups[],4,0),"")</f>
        <v/>
      </c>
      <c r="R62" s="84"/>
      <c r="S6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2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2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2" s="85"/>
      <c r="X62" s="62" t="str">
        <f>IFERROR(1/COUNTIF(Table_BudgetDetails[Nom complet du ou de la stagiaire],Table_BudgetDetails[[#This Row],[Nom complet du ou de la stagiaire]]),"")</f>
        <v/>
      </c>
      <c r="Y62" s="63" t="str">
        <f>IF(Table_BudgetDetails[[#This Row],[Nom complet du ou de la stagiaire]]="","Oui","Non")</f>
        <v>Oui</v>
      </c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41"/>
      <c r="CA62" s="41"/>
      <c r="CB62" s="41"/>
      <c r="CC62" s="41"/>
      <c r="CD62" s="41"/>
      <c r="CE62" s="41"/>
      <c r="CF62" s="41"/>
      <c r="CG62" s="41"/>
      <c r="CH62" s="41"/>
      <c r="CI62" s="41"/>
      <c r="CJ62" s="41"/>
      <c r="CK62" s="41"/>
      <c r="CL62" s="41"/>
      <c r="CM62" s="41"/>
      <c r="CN62" s="41"/>
      <c r="CO62" s="41"/>
      <c r="CP62" s="41"/>
      <c r="CQ62" s="41"/>
      <c r="CR62" s="41"/>
      <c r="CS62" s="41"/>
      <c r="CT62" s="41"/>
      <c r="CU62" s="41"/>
      <c r="CV62" s="41"/>
      <c r="CW62" s="41"/>
      <c r="CX62" s="41"/>
      <c r="CY62" s="41"/>
      <c r="CZ62" s="41"/>
      <c r="DA62" s="41"/>
      <c r="DB62" s="41"/>
      <c r="DC62" s="41"/>
      <c r="DD62" s="41"/>
      <c r="DE62" s="41"/>
      <c r="DF62" s="41"/>
      <c r="DG62" s="41"/>
    </row>
    <row r="63" spans="1:111" s="1" customFormat="1" x14ac:dyDescent="0.35">
      <c r="A63" s="41"/>
      <c r="B63" s="10"/>
      <c r="C63" s="23"/>
      <c r="D63" s="10"/>
      <c r="E63" s="10"/>
      <c r="F6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3" s="23"/>
      <c r="H63" s="11"/>
      <c r="I63" s="23"/>
      <c r="J63" s="11"/>
      <c r="K63" s="74"/>
      <c r="L6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3" s="81" t="str">
        <f>IFERROR(VLOOKUP(Table_BudgetDetails[[#This Row],[Type de stage]],Table_ProgramCategoryLookups[],3,0),"")</f>
        <v/>
      </c>
      <c r="N63" s="86"/>
      <c r="O6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3" s="83"/>
      <c r="Q63" s="83" t="str">
        <f>IFERROR(VLOOKUP(Table_BudgetDetails[[#This Row],[Type de stage]],Table_ProgramCategoryLookups[],4,0),"")</f>
        <v/>
      </c>
      <c r="R63" s="84"/>
      <c r="S6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3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3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3" s="85"/>
      <c r="X63" s="62" t="str">
        <f>IFERROR(1/COUNTIF(Table_BudgetDetails[Nom complet du ou de la stagiaire],Table_BudgetDetails[[#This Row],[Nom complet du ou de la stagiaire]]),"")</f>
        <v/>
      </c>
      <c r="Y63" s="63" t="str">
        <f>IF(Table_BudgetDetails[[#This Row],[Nom complet du ou de la stagiaire]]="","Oui","Non")</f>
        <v>Oui</v>
      </c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41"/>
      <c r="CA63" s="41"/>
      <c r="CB63" s="41"/>
      <c r="CC63" s="41"/>
      <c r="CD63" s="41"/>
      <c r="CE63" s="41"/>
      <c r="CF63" s="41"/>
      <c r="CG63" s="41"/>
      <c r="CH63" s="41"/>
      <c r="CI63" s="41"/>
      <c r="CJ63" s="41"/>
      <c r="CK63" s="41"/>
      <c r="CL63" s="41"/>
      <c r="CM63" s="41"/>
      <c r="CN63" s="41"/>
      <c r="CO63" s="41"/>
      <c r="CP63" s="41"/>
      <c r="CQ63" s="41"/>
      <c r="CR63" s="41"/>
      <c r="CS63" s="41"/>
      <c r="CT63" s="41"/>
      <c r="CU63" s="41"/>
      <c r="CV63" s="41"/>
      <c r="CW63" s="41"/>
      <c r="CX63" s="41"/>
      <c r="CY63" s="41"/>
      <c r="CZ63" s="41"/>
      <c r="DA63" s="41"/>
      <c r="DB63" s="41"/>
      <c r="DC63" s="41"/>
      <c r="DD63" s="41"/>
      <c r="DE63" s="41"/>
      <c r="DF63" s="41"/>
      <c r="DG63" s="41"/>
    </row>
    <row r="64" spans="1:111" s="1" customFormat="1" x14ac:dyDescent="0.35">
      <c r="A64" s="41"/>
      <c r="B64" s="10"/>
      <c r="C64" s="23"/>
      <c r="D64" s="10"/>
      <c r="E64" s="10"/>
      <c r="F6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4" s="23"/>
      <c r="H64" s="11"/>
      <c r="I64" s="23"/>
      <c r="J64" s="11"/>
      <c r="K64" s="74"/>
      <c r="L6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4" s="81" t="str">
        <f>IFERROR(VLOOKUP(Table_BudgetDetails[[#This Row],[Type de stage]],Table_ProgramCategoryLookups[],3,0),"")</f>
        <v/>
      </c>
      <c r="N64" s="86"/>
      <c r="O6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4" s="83"/>
      <c r="Q64" s="83" t="str">
        <f>IFERROR(VLOOKUP(Table_BudgetDetails[[#This Row],[Type de stage]],Table_ProgramCategoryLookups[],4,0),"")</f>
        <v/>
      </c>
      <c r="R64" s="84"/>
      <c r="S6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4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4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4" s="85"/>
      <c r="X64" s="62" t="str">
        <f>IFERROR(1/COUNTIF(Table_BudgetDetails[Nom complet du ou de la stagiaire],Table_BudgetDetails[[#This Row],[Nom complet du ou de la stagiaire]]),"")</f>
        <v/>
      </c>
      <c r="Y64" s="63" t="str">
        <f>IF(Table_BudgetDetails[[#This Row],[Nom complet du ou de la stagiaire]]="","Oui","Non")</f>
        <v>Oui</v>
      </c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  <c r="CA64" s="41"/>
      <c r="CB64" s="41"/>
      <c r="CC64" s="41"/>
      <c r="CD64" s="41"/>
      <c r="CE64" s="41"/>
      <c r="CF64" s="41"/>
      <c r="CG64" s="41"/>
      <c r="CH64" s="41"/>
      <c r="CI64" s="41"/>
      <c r="CJ64" s="41"/>
      <c r="CK64" s="41"/>
      <c r="CL64" s="41"/>
      <c r="CM64" s="41"/>
      <c r="CN64" s="41"/>
      <c r="CO64" s="41"/>
      <c r="CP64" s="41"/>
      <c r="CQ64" s="41"/>
      <c r="CR64" s="41"/>
      <c r="CS64" s="41"/>
      <c r="CT64" s="41"/>
      <c r="CU64" s="41"/>
      <c r="CV64" s="41"/>
      <c r="CW64" s="41"/>
      <c r="CX64" s="41"/>
      <c r="CY64" s="41"/>
      <c r="CZ64" s="41"/>
      <c r="DA64" s="41"/>
      <c r="DB64" s="41"/>
      <c r="DC64" s="41"/>
      <c r="DD64" s="41"/>
      <c r="DE64" s="41"/>
      <c r="DF64" s="41"/>
      <c r="DG64" s="41"/>
    </row>
    <row r="65" spans="1:111" s="1" customFormat="1" x14ac:dyDescent="0.35">
      <c r="A65" s="41"/>
      <c r="B65" s="10"/>
      <c r="C65" s="23"/>
      <c r="D65" s="10"/>
      <c r="E65" s="10"/>
      <c r="F6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5" s="23"/>
      <c r="H65" s="11"/>
      <c r="I65" s="23"/>
      <c r="J65" s="11"/>
      <c r="K65" s="74"/>
      <c r="L6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5" s="81" t="str">
        <f>IFERROR(VLOOKUP(Table_BudgetDetails[[#This Row],[Type de stage]],Table_ProgramCategoryLookups[],3,0),"")</f>
        <v/>
      </c>
      <c r="N65" s="86"/>
      <c r="O6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5" s="83"/>
      <c r="Q65" s="83" t="str">
        <f>IFERROR(VLOOKUP(Table_BudgetDetails[[#This Row],[Type de stage]],Table_ProgramCategoryLookups[],4,0),"")</f>
        <v/>
      </c>
      <c r="R65" s="84"/>
      <c r="S6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5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5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5" s="85"/>
      <c r="X65" s="62" t="str">
        <f>IFERROR(1/COUNTIF(Table_BudgetDetails[Nom complet du ou de la stagiaire],Table_BudgetDetails[[#This Row],[Nom complet du ou de la stagiaire]]),"")</f>
        <v/>
      </c>
      <c r="Y65" s="63" t="str">
        <f>IF(Table_BudgetDetails[[#This Row],[Nom complet du ou de la stagiaire]]="","Oui","Non")</f>
        <v>Oui</v>
      </c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  <c r="CX65" s="41"/>
      <c r="CY65" s="41"/>
      <c r="CZ65" s="41"/>
      <c r="DA65" s="41"/>
      <c r="DB65" s="41"/>
      <c r="DC65" s="41"/>
      <c r="DD65" s="41"/>
      <c r="DE65" s="41"/>
      <c r="DF65" s="41"/>
      <c r="DG65" s="41"/>
    </row>
    <row r="66" spans="1:111" s="1" customFormat="1" x14ac:dyDescent="0.35">
      <c r="A66" s="41"/>
      <c r="B66" s="10"/>
      <c r="C66" s="23"/>
      <c r="D66" s="10"/>
      <c r="E66" s="10"/>
      <c r="F6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6" s="23"/>
      <c r="H66" s="11"/>
      <c r="I66" s="23"/>
      <c r="J66" s="11"/>
      <c r="K66" s="74"/>
      <c r="L6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6" s="81" t="str">
        <f>IFERROR(VLOOKUP(Table_BudgetDetails[[#This Row],[Type de stage]],Table_ProgramCategoryLookups[],3,0),"")</f>
        <v/>
      </c>
      <c r="N66" s="86"/>
      <c r="O6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6" s="83"/>
      <c r="Q66" s="83" t="str">
        <f>IFERROR(VLOOKUP(Table_BudgetDetails[[#This Row],[Type de stage]],Table_ProgramCategoryLookups[],4,0),"")</f>
        <v/>
      </c>
      <c r="R66" s="84"/>
      <c r="S6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6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6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6" s="85"/>
      <c r="X66" s="62" t="str">
        <f>IFERROR(1/COUNTIF(Table_BudgetDetails[Nom complet du ou de la stagiaire],Table_BudgetDetails[[#This Row],[Nom complet du ou de la stagiaire]]),"")</f>
        <v/>
      </c>
      <c r="Y66" s="63" t="str">
        <f>IF(Table_BudgetDetails[[#This Row],[Nom complet du ou de la stagiaire]]="","Oui","Non")</f>
        <v>Oui</v>
      </c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/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/>
      <c r="CY66" s="41"/>
      <c r="CZ66" s="41"/>
      <c r="DA66" s="41"/>
      <c r="DB66" s="41"/>
      <c r="DC66" s="41"/>
      <c r="DD66" s="41"/>
      <c r="DE66" s="41"/>
      <c r="DF66" s="41"/>
      <c r="DG66" s="41"/>
    </row>
    <row r="67" spans="1:111" s="1" customFormat="1" x14ac:dyDescent="0.35">
      <c r="A67" s="41"/>
      <c r="B67" s="10"/>
      <c r="C67" s="23"/>
      <c r="D67" s="10"/>
      <c r="E67" s="10"/>
      <c r="F6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7" s="23"/>
      <c r="H67" s="11"/>
      <c r="I67" s="23"/>
      <c r="J67" s="11"/>
      <c r="K67" s="74"/>
      <c r="L6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7" s="81" t="str">
        <f>IFERROR(VLOOKUP(Table_BudgetDetails[[#This Row],[Type de stage]],Table_ProgramCategoryLookups[],3,0),"")</f>
        <v/>
      </c>
      <c r="N67" s="86"/>
      <c r="O6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7" s="83"/>
      <c r="Q67" s="83" t="str">
        <f>IFERROR(VLOOKUP(Table_BudgetDetails[[#This Row],[Type de stage]],Table_ProgramCategoryLookups[],4,0),"")</f>
        <v/>
      </c>
      <c r="R67" s="84"/>
      <c r="S6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7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7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7" s="85"/>
      <c r="X67" s="62" t="str">
        <f>IFERROR(1/COUNTIF(Table_BudgetDetails[Nom complet du ou de la stagiaire],Table_BudgetDetails[[#This Row],[Nom complet du ou de la stagiaire]]),"")</f>
        <v/>
      </c>
      <c r="Y67" s="63" t="str">
        <f>IF(Table_BudgetDetails[[#This Row],[Nom complet du ou de la stagiaire]]="","Oui","Non")</f>
        <v>Oui</v>
      </c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/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/>
      <c r="CY67" s="41"/>
      <c r="CZ67" s="41"/>
      <c r="DA67" s="41"/>
      <c r="DB67" s="41"/>
      <c r="DC67" s="41"/>
      <c r="DD67" s="41"/>
      <c r="DE67" s="41"/>
      <c r="DF67" s="41"/>
      <c r="DG67" s="41"/>
    </row>
    <row r="68" spans="1:111" s="1" customFormat="1" x14ac:dyDescent="0.35">
      <c r="A68" s="41"/>
      <c r="B68" s="10"/>
      <c r="C68" s="23"/>
      <c r="D68" s="10"/>
      <c r="E68" s="10"/>
      <c r="F6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8" s="23"/>
      <c r="H68" s="11"/>
      <c r="I68" s="23"/>
      <c r="J68" s="11"/>
      <c r="K68" s="74"/>
      <c r="L6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8" s="81" t="str">
        <f>IFERROR(VLOOKUP(Table_BudgetDetails[[#This Row],[Type de stage]],Table_ProgramCategoryLookups[],3,0),"")</f>
        <v/>
      </c>
      <c r="N68" s="86"/>
      <c r="O6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8" s="83"/>
      <c r="Q68" s="83" t="str">
        <f>IFERROR(VLOOKUP(Table_BudgetDetails[[#This Row],[Type de stage]],Table_ProgramCategoryLookups[],4,0),"")</f>
        <v/>
      </c>
      <c r="R68" s="84"/>
      <c r="S6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8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8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8" s="85"/>
      <c r="X68" s="62" t="str">
        <f>IFERROR(1/COUNTIF(Table_BudgetDetails[Nom complet du ou de la stagiaire],Table_BudgetDetails[[#This Row],[Nom complet du ou de la stagiaire]]),"")</f>
        <v/>
      </c>
      <c r="Y68" s="63" t="str">
        <f>IF(Table_BudgetDetails[[#This Row],[Nom complet du ou de la stagiaire]]="","Oui","Non")</f>
        <v>Oui</v>
      </c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/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/>
      <c r="CY68" s="41"/>
      <c r="CZ68" s="41"/>
      <c r="DA68" s="41"/>
      <c r="DB68" s="41"/>
      <c r="DC68" s="41"/>
      <c r="DD68" s="41"/>
      <c r="DE68" s="41"/>
      <c r="DF68" s="41"/>
      <c r="DG68" s="41"/>
    </row>
    <row r="69" spans="1:111" s="1" customFormat="1" x14ac:dyDescent="0.35">
      <c r="A69" s="41"/>
      <c r="B69" s="10"/>
      <c r="C69" s="23"/>
      <c r="D69" s="10"/>
      <c r="E69" s="10"/>
      <c r="F6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69" s="23"/>
      <c r="H69" s="11"/>
      <c r="I69" s="23"/>
      <c r="J69" s="11"/>
      <c r="K69" s="74"/>
      <c r="L6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69" s="81" t="str">
        <f>IFERROR(VLOOKUP(Table_BudgetDetails[[#This Row],[Type de stage]],Table_ProgramCategoryLookups[],3,0),"")</f>
        <v/>
      </c>
      <c r="N69" s="86"/>
      <c r="O6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69" s="83"/>
      <c r="Q69" s="83" t="str">
        <f>IFERROR(VLOOKUP(Table_BudgetDetails[[#This Row],[Type de stage]],Table_ProgramCategoryLookups[],4,0),"")</f>
        <v/>
      </c>
      <c r="R69" s="84"/>
      <c r="S6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6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69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69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69" s="85"/>
      <c r="X69" s="62" t="str">
        <f>IFERROR(1/COUNTIF(Table_BudgetDetails[Nom complet du ou de la stagiaire],Table_BudgetDetails[[#This Row],[Nom complet du ou de la stagiaire]]),"")</f>
        <v/>
      </c>
      <c r="Y69" s="63" t="str">
        <f>IF(Table_BudgetDetails[[#This Row],[Nom complet du ou de la stagiaire]]="","Oui","Non")</f>
        <v>Oui</v>
      </c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  <c r="CA69" s="41"/>
      <c r="CB69" s="41"/>
      <c r="CC69" s="41"/>
      <c r="CD69" s="41"/>
      <c r="CE69" s="41"/>
      <c r="CF69" s="41"/>
      <c r="CG69" s="41"/>
      <c r="CH69" s="41"/>
      <c r="CI69" s="41"/>
      <c r="CJ69" s="41"/>
      <c r="CK69" s="41"/>
      <c r="CL69" s="41"/>
      <c r="CM69" s="41"/>
      <c r="CN69" s="41"/>
      <c r="CO69" s="41"/>
      <c r="CP69" s="41"/>
      <c r="CQ69" s="41"/>
      <c r="CR69" s="41"/>
      <c r="CS69" s="41"/>
      <c r="CT69" s="41"/>
      <c r="CU69" s="41"/>
      <c r="CV69" s="41"/>
      <c r="CW69" s="41"/>
      <c r="CX69" s="41"/>
      <c r="CY69" s="41"/>
      <c r="CZ69" s="41"/>
      <c r="DA69" s="41"/>
      <c r="DB69" s="41"/>
      <c r="DC69" s="41"/>
      <c r="DD69" s="41"/>
      <c r="DE69" s="41"/>
      <c r="DF69" s="41"/>
      <c r="DG69" s="41"/>
    </row>
    <row r="70" spans="1:111" s="1" customFormat="1" x14ac:dyDescent="0.35">
      <c r="A70" s="41"/>
      <c r="B70" s="10"/>
      <c r="C70" s="23"/>
      <c r="D70" s="10"/>
      <c r="E70" s="10"/>
      <c r="F7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0" s="23"/>
      <c r="H70" s="11"/>
      <c r="I70" s="23"/>
      <c r="J70" s="11"/>
      <c r="K70" s="74"/>
      <c r="L7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0" s="81" t="str">
        <f>IFERROR(VLOOKUP(Table_BudgetDetails[[#This Row],[Type de stage]],Table_ProgramCategoryLookups[],3,0),"")</f>
        <v/>
      </c>
      <c r="N70" s="86"/>
      <c r="O7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0" s="83"/>
      <c r="Q70" s="83" t="str">
        <f>IFERROR(VLOOKUP(Table_BudgetDetails[[#This Row],[Type de stage]],Table_ProgramCategoryLookups[],4,0),"")</f>
        <v/>
      </c>
      <c r="R70" s="84"/>
      <c r="S7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0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0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0" s="85"/>
      <c r="X70" s="62" t="str">
        <f>IFERROR(1/COUNTIF(Table_BudgetDetails[Nom complet du ou de la stagiaire],Table_BudgetDetails[[#This Row],[Nom complet du ou de la stagiaire]]),"")</f>
        <v/>
      </c>
      <c r="Y70" s="63" t="str">
        <f>IF(Table_BudgetDetails[[#This Row],[Nom complet du ou de la stagiaire]]="","Oui","Non")</f>
        <v>Oui</v>
      </c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  <c r="CA70" s="41"/>
      <c r="CB70" s="41"/>
      <c r="CC70" s="41"/>
      <c r="CD70" s="41"/>
      <c r="CE70" s="41"/>
      <c r="CF70" s="41"/>
      <c r="CG70" s="41"/>
      <c r="CH70" s="41"/>
      <c r="CI70" s="41"/>
      <c r="CJ70" s="41"/>
      <c r="CK70" s="41"/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/>
      <c r="CY70" s="41"/>
      <c r="CZ70" s="41"/>
      <c r="DA70" s="41"/>
      <c r="DB70" s="41"/>
      <c r="DC70" s="41"/>
      <c r="DD70" s="41"/>
      <c r="DE70" s="41"/>
      <c r="DF70" s="41"/>
      <c r="DG70" s="41"/>
    </row>
    <row r="71" spans="1:111" s="1" customFormat="1" x14ac:dyDescent="0.35">
      <c r="A71" s="41"/>
      <c r="B71" s="10"/>
      <c r="C71" s="23"/>
      <c r="D71" s="10"/>
      <c r="E71" s="10"/>
      <c r="F7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1" s="23"/>
      <c r="H71" s="11"/>
      <c r="I71" s="23"/>
      <c r="J71" s="11"/>
      <c r="K71" s="74"/>
      <c r="L7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1" s="81" t="str">
        <f>IFERROR(VLOOKUP(Table_BudgetDetails[[#This Row],[Type de stage]],Table_ProgramCategoryLookups[],3,0),"")</f>
        <v/>
      </c>
      <c r="N71" s="86"/>
      <c r="O7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1" s="83"/>
      <c r="Q71" s="83" t="str">
        <f>IFERROR(VLOOKUP(Table_BudgetDetails[[#This Row],[Type de stage]],Table_ProgramCategoryLookups[],4,0),"")</f>
        <v/>
      </c>
      <c r="R71" s="84"/>
      <c r="S7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1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1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1" s="85"/>
      <c r="X71" s="62" t="str">
        <f>IFERROR(1/COUNTIF(Table_BudgetDetails[Nom complet du ou de la stagiaire],Table_BudgetDetails[[#This Row],[Nom complet du ou de la stagiaire]]),"")</f>
        <v/>
      </c>
      <c r="Y71" s="63" t="str">
        <f>IF(Table_BudgetDetails[[#This Row],[Nom complet du ou de la stagiaire]]="","Oui","Non")</f>
        <v>Oui</v>
      </c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  <c r="CA71" s="41"/>
      <c r="CB71" s="41"/>
      <c r="CC71" s="41"/>
      <c r="CD71" s="41"/>
      <c r="CE71" s="41"/>
      <c r="CF71" s="41"/>
      <c r="CG71" s="41"/>
      <c r="CH71" s="41"/>
      <c r="CI71" s="41"/>
      <c r="CJ71" s="41"/>
      <c r="CK71" s="41"/>
      <c r="CL71" s="41"/>
      <c r="CM71" s="41"/>
      <c r="CN71" s="41"/>
      <c r="CO71" s="41"/>
      <c r="CP71" s="41"/>
      <c r="CQ71" s="41"/>
      <c r="CR71" s="41"/>
      <c r="CS71" s="41"/>
      <c r="CT71" s="41"/>
      <c r="CU71" s="41"/>
      <c r="CV71" s="41"/>
      <c r="CW71" s="41"/>
      <c r="CX71" s="41"/>
      <c r="CY71" s="41"/>
      <c r="CZ71" s="41"/>
      <c r="DA71" s="41"/>
      <c r="DB71" s="41"/>
      <c r="DC71" s="41"/>
      <c r="DD71" s="41"/>
      <c r="DE71" s="41"/>
      <c r="DF71" s="41"/>
      <c r="DG71" s="41"/>
    </row>
    <row r="72" spans="1:111" s="1" customFormat="1" x14ac:dyDescent="0.35">
      <c r="A72" s="41"/>
      <c r="B72" s="10"/>
      <c r="C72" s="23"/>
      <c r="D72" s="10"/>
      <c r="E72" s="10"/>
      <c r="F7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2" s="23"/>
      <c r="H72" s="11"/>
      <c r="I72" s="23"/>
      <c r="J72" s="11"/>
      <c r="K72" s="74"/>
      <c r="L7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2" s="81" t="str">
        <f>IFERROR(VLOOKUP(Table_BudgetDetails[[#This Row],[Type de stage]],Table_ProgramCategoryLookups[],3,0),"")</f>
        <v/>
      </c>
      <c r="N72" s="86"/>
      <c r="O7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2" s="83"/>
      <c r="Q72" s="83" t="str">
        <f>IFERROR(VLOOKUP(Table_BudgetDetails[[#This Row],[Type de stage]],Table_ProgramCategoryLookups[],4,0),"")</f>
        <v/>
      </c>
      <c r="R72" s="84"/>
      <c r="S7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2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2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2" s="85"/>
      <c r="X72" s="62" t="str">
        <f>IFERROR(1/COUNTIF(Table_BudgetDetails[Nom complet du ou de la stagiaire],Table_BudgetDetails[[#This Row],[Nom complet du ou de la stagiaire]]),"")</f>
        <v/>
      </c>
      <c r="Y72" s="63" t="str">
        <f>IF(Table_BudgetDetails[[#This Row],[Nom complet du ou de la stagiaire]]="","Oui","Non")</f>
        <v>Oui</v>
      </c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41"/>
      <c r="CA72" s="41"/>
      <c r="CB72" s="41"/>
      <c r="CC72" s="41"/>
      <c r="CD72" s="41"/>
      <c r="CE72" s="41"/>
      <c r="CF72" s="41"/>
      <c r="CG72" s="41"/>
      <c r="CH72" s="41"/>
      <c r="CI72" s="41"/>
      <c r="CJ72" s="41"/>
      <c r="CK72" s="41"/>
      <c r="CL72" s="41"/>
      <c r="CM72" s="41"/>
      <c r="CN72" s="41"/>
      <c r="CO72" s="41"/>
      <c r="CP72" s="41"/>
      <c r="CQ72" s="41"/>
      <c r="CR72" s="41"/>
      <c r="CS72" s="41"/>
      <c r="CT72" s="41"/>
      <c r="CU72" s="41"/>
      <c r="CV72" s="41"/>
      <c r="CW72" s="41"/>
      <c r="CX72" s="41"/>
      <c r="CY72" s="41"/>
      <c r="CZ72" s="41"/>
      <c r="DA72" s="41"/>
      <c r="DB72" s="41"/>
      <c r="DC72" s="41"/>
      <c r="DD72" s="41"/>
      <c r="DE72" s="41"/>
      <c r="DF72" s="41"/>
      <c r="DG72" s="41"/>
    </row>
    <row r="73" spans="1:111" s="1" customFormat="1" x14ac:dyDescent="0.35">
      <c r="A73" s="41"/>
      <c r="B73" s="10"/>
      <c r="C73" s="23"/>
      <c r="D73" s="10"/>
      <c r="E73" s="10"/>
      <c r="F7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3" s="23"/>
      <c r="H73" s="11"/>
      <c r="I73" s="23"/>
      <c r="J73" s="11"/>
      <c r="K73" s="74"/>
      <c r="L7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3" s="81" t="str">
        <f>IFERROR(VLOOKUP(Table_BudgetDetails[[#This Row],[Type de stage]],Table_ProgramCategoryLookups[],3,0),"")</f>
        <v/>
      </c>
      <c r="N73" s="86"/>
      <c r="O7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3" s="83"/>
      <c r="Q73" s="83" t="str">
        <f>IFERROR(VLOOKUP(Table_BudgetDetails[[#This Row],[Type de stage]],Table_ProgramCategoryLookups[],4,0),"")</f>
        <v/>
      </c>
      <c r="R73" s="84"/>
      <c r="S7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3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3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3" s="85"/>
      <c r="X73" s="62" t="str">
        <f>IFERROR(1/COUNTIF(Table_BudgetDetails[Nom complet du ou de la stagiaire],Table_BudgetDetails[[#This Row],[Nom complet du ou de la stagiaire]]),"")</f>
        <v/>
      </c>
      <c r="Y73" s="63" t="str">
        <f>IF(Table_BudgetDetails[[#This Row],[Nom complet du ou de la stagiaire]]="","Oui","Non")</f>
        <v>Oui</v>
      </c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</row>
    <row r="74" spans="1:111" s="1" customFormat="1" x14ac:dyDescent="0.35">
      <c r="A74" s="41"/>
      <c r="B74" s="10"/>
      <c r="C74" s="23"/>
      <c r="D74" s="10"/>
      <c r="E74" s="10"/>
      <c r="F7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4" s="23"/>
      <c r="H74" s="11"/>
      <c r="I74" s="23"/>
      <c r="J74" s="11"/>
      <c r="K74" s="74"/>
      <c r="L7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4" s="81" t="str">
        <f>IFERROR(VLOOKUP(Table_BudgetDetails[[#This Row],[Type de stage]],Table_ProgramCategoryLookups[],3,0),"")</f>
        <v/>
      </c>
      <c r="N74" s="86"/>
      <c r="O7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4" s="83"/>
      <c r="Q74" s="83" t="str">
        <f>IFERROR(VLOOKUP(Table_BudgetDetails[[#This Row],[Type de stage]],Table_ProgramCategoryLookups[],4,0),"")</f>
        <v/>
      </c>
      <c r="R74" s="84"/>
      <c r="S7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4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4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4" s="85"/>
      <c r="X74" s="62" t="str">
        <f>IFERROR(1/COUNTIF(Table_BudgetDetails[Nom complet du ou de la stagiaire],Table_BudgetDetails[[#This Row],[Nom complet du ou de la stagiaire]]),"")</f>
        <v/>
      </c>
      <c r="Y74" s="63" t="str">
        <f>IF(Table_BudgetDetails[[#This Row],[Nom complet du ou de la stagiaire]]="","Oui","Non")</f>
        <v>Oui</v>
      </c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  <c r="CZ74" s="41"/>
      <c r="DA74" s="41"/>
      <c r="DB74" s="41"/>
      <c r="DC74" s="41"/>
      <c r="DD74" s="41"/>
      <c r="DE74" s="41"/>
      <c r="DF74" s="41"/>
      <c r="DG74" s="41"/>
    </row>
    <row r="75" spans="1:111" s="1" customFormat="1" x14ac:dyDescent="0.35">
      <c r="A75" s="41"/>
      <c r="B75" s="10"/>
      <c r="C75" s="23"/>
      <c r="D75" s="10"/>
      <c r="E75" s="10"/>
      <c r="F7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5" s="23"/>
      <c r="H75" s="11"/>
      <c r="I75" s="23"/>
      <c r="J75" s="11"/>
      <c r="K75" s="74"/>
      <c r="L7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5" s="81" t="str">
        <f>IFERROR(VLOOKUP(Table_BudgetDetails[[#This Row],[Type de stage]],Table_ProgramCategoryLookups[],3,0),"")</f>
        <v/>
      </c>
      <c r="N75" s="86"/>
      <c r="O7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5" s="83"/>
      <c r="Q75" s="83" t="str">
        <f>IFERROR(VLOOKUP(Table_BudgetDetails[[#This Row],[Type de stage]],Table_ProgramCategoryLookups[],4,0),"")</f>
        <v/>
      </c>
      <c r="R75" s="84"/>
      <c r="S7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5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5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5" s="85"/>
      <c r="X75" s="62" t="str">
        <f>IFERROR(1/COUNTIF(Table_BudgetDetails[Nom complet du ou de la stagiaire],Table_BudgetDetails[[#This Row],[Nom complet du ou de la stagiaire]]),"")</f>
        <v/>
      </c>
      <c r="Y75" s="63" t="str">
        <f>IF(Table_BudgetDetails[[#This Row],[Nom complet du ou de la stagiaire]]="","Oui","Non")</f>
        <v>Oui</v>
      </c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  <c r="DB75" s="41"/>
      <c r="DC75" s="41"/>
      <c r="DD75" s="41"/>
      <c r="DE75" s="41"/>
      <c r="DF75" s="41"/>
      <c r="DG75" s="41"/>
    </row>
    <row r="76" spans="1:111" s="1" customFormat="1" x14ac:dyDescent="0.35">
      <c r="A76" s="41"/>
      <c r="B76" s="10"/>
      <c r="C76" s="23"/>
      <c r="D76" s="10"/>
      <c r="E76" s="10"/>
      <c r="F7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6" s="23"/>
      <c r="H76" s="11"/>
      <c r="I76" s="23"/>
      <c r="J76" s="11"/>
      <c r="K76" s="74"/>
      <c r="L7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6" s="81" t="str">
        <f>IFERROR(VLOOKUP(Table_BudgetDetails[[#This Row],[Type de stage]],Table_ProgramCategoryLookups[],3,0),"")</f>
        <v/>
      </c>
      <c r="N76" s="86"/>
      <c r="O7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6" s="83"/>
      <c r="Q76" s="83" t="str">
        <f>IFERROR(VLOOKUP(Table_BudgetDetails[[#This Row],[Type de stage]],Table_ProgramCategoryLookups[],4,0),"")</f>
        <v/>
      </c>
      <c r="R76" s="84"/>
      <c r="S7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6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6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6" s="85"/>
      <c r="X76" s="62" t="str">
        <f>IFERROR(1/COUNTIF(Table_BudgetDetails[Nom complet du ou de la stagiaire],Table_BudgetDetails[[#This Row],[Nom complet du ou de la stagiaire]]),"")</f>
        <v/>
      </c>
      <c r="Y76" s="63" t="str">
        <f>IF(Table_BudgetDetails[[#This Row],[Nom complet du ou de la stagiaire]]="","Oui","Non")</f>
        <v>Oui</v>
      </c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/>
      <c r="CY76" s="41"/>
      <c r="CZ76" s="41"/>
      <c r="DA76" s="41"/>
      <c r="DB76" s="41"/>
      <c r="DC76" s="41"/>
      <c r="DD76" s="41"/>
      <c r="DE76" s="41"/>
      <c r="DF76" s="41"/>
      <c r="DG76" s="41"/>
    </row>
    <row r="77" spans="1:111" s="1" customFormat="1" x14ac:dyDescent="0.35">
      <c r="A77" s="41"/>
      <c r="B77" s="10"/>
      <c r="C77" s="23"/>
      <c r="D77" s="10"/>
      <c r="E77" s="10"/>
      <c r="F7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7" s="23"/>
      <c r="H77" s="11"/>
      <c r="I77" s="23"/>
      <c r="J77" s="11"/>
      <c r="K77" s="74"/>
      <c r="L7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7" s="81" t="str">
        <f>IFERROR(VLOOKUP(Table_BudgetDetails[[#This Row],[Type de stage]],Table_ProgramCategoryLookups[],3,0),"")</f>
        <v/>
      </c>
      <c r="N77" s="86"/>
      <c r="O7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7" s="83"/>
      <c r="Q77" s="83" t="str">
        <f>IFERROR(VLOOKUP(Table_BudgetDetails[[#This Row],[Type de stage]],Table_ProgramCategoryLookups[],4,0),"")</f>
        <v/>
      </c>
      <c r="R77" s="84"/>
      <c r="S7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7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7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7" s="85"/>
      <c r="X77" s="62" t="str">
        <f>IFERROR(1/COUNTIF(Table_BudgetDetails[Nom complet du ou de la stagiaire],Table_BudgetDetails[[#This Row],[Nom complet du ou de la stagiaire]]),"")</f>
        <v/>
      </c>
      <c r="Y77" s="63" t="str">
        <f>IF(Table_BudgetDetails[[#This Row],[Nom complet du ou de la stagiaire]]="","Oui","Non")</f>
        <v>Oui</v>
      </c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/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/>
      <c r="CY77" s="41"/>
      <c r="CZ77" s="41"/>
      <c r="DA77" s="41"/>
      <c r="DB77" s="41"/>
      <c r="DC77" s="41"/>
      <c r="DD77" s="41"/>
      <c r="DE77" s="41"/>
      <c r="DF77" s="41"/>
      <c r="DG77" s="41"/>
    </row>
    <row r="78" spans="1:111" s="1" customFormat="1" x14ac:dyDescent="0.35">
      <c r="A78" s="41"/>
      <c r="B78" s="10"/>
      <c r="C78" s="23"/>
      <c r="D78" s="10"/>
      <c r="E78" s="10"/>
      <c r="F7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8" s="23"/>
      <c r="H78" s="11"/>
      <c r="I78" s="23"/>
      <c r="J78" s="11"/>
      <c r="K78" s="74"/>
      <c r="L7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8" s="83" t="str">
        <f>IFERROR(VLOOKUP(Table_BudgetDetails[[#This Row],[Type de stage]],Table_ProgramCategoryLookups[],3,0),"")</f>
        <v/>
      </c>
      <c r="N78" s="86"/>
      <c r="O7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8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78" s="83" t="str">
        <f>IFERROR(VLOOKUP(Table_BudgetDetails[[#This Row],[Type de stage]],Table_ProgramCategoryLookups[],4,0),"")</f>
        <v/>
      </c>
      <c r="R78" s="84"/>
      <c r="S7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8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8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8" s="85"/>
      <c r="X78" s="62" t="str">
        <f>IFERROR(1/COUNTIF(Table_BudgetDetails[Nom complet du ou de la stagiaire],Table_BudgetDetails[[#This Row],[Nom complet du ou de la stagiaire]]),"")</f>
        <v/>
      </c>
      <c r="Y78" s="63" t="str">
        <f>IF(Table_BudgetDetails[[#This Row],[Nom complet du ou de la stagiaire]]="","Oui","Non")</f>
        <v>Oui</v>
      </c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  <c r="CZ78" s="41"/>
      <c r="DA78" s="41"/>
      <c r="DB78" s="41"/>
      <c r="DC78" s="41"/>
      <c r="DD78" s="41"/>
      <c r="DE78" s="41"/>
      <c r="DF78" s="41"/>
      <c r="DG78" s="41"/>
    </row>
    <row r="79" spans="1:111" s="1" customFormat="1" x14ac:dyDescent="0.35">
      <c r="A79" s="41"/>
      <c r="B79" s="10"/>
      <c r="C79" s="23"/>
      <c r="D79" s="10"/>
      <c r="E79" s="10"/>
      <c r="F7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79" s="23"/>
      <c r="H79" s="11"/>
      <c r="I79" s="23"/>
      <c r="J79" s="11"/>
      <c r="K79" s="74"/>
      <c r="L7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79" s="83" t="str">
        <f>IFERROR(VLOOKUP(Table_BudgetDetails[[#This Row],[Type de stage]],Table_ProgramCategoryLookups[],3,0),"")</f>
        <v/>
      </c>
      <c r="N79" s="86"/>
      <c r="O7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79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79" s="83" t="str">
        <f>IFERROR(VLOOKUP(Table_BudgetDetails[[#This Row],[Type de stage]],Table_ProgramCategoryLookups[],4,0),"")</f>
        <v/>
      </c>
      <c r="R79" s="84"/>
      <c r="S7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7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79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79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79" s="85"/>
      <c r="X79" s="62" t="str">
        <f>IFERROR(1/COUNTIF(Table_BudgetDetails[Nom complet du ou de la stagiaire],Table_BudgetDetails[[#This Row],[Nom complet du ou de la stagiaire]]),"")</f>
        <v/>
      </c>
      <c r="Y79" s="63" t="str">
        <f>IF(Table_BudgetDetails[[#This Row],[Nom complet du ou de la stagiaire]]="","Oui","Non")</f>
        <v>Oui</v>
      </c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41"/>
      <c r="CA79" s="41"/>
      <c r="CB79" s="41"/>
      <c r="CC79" s="41"/>
      <c r="CD79" s="41"/>
      <c r="CE79" s="41"/>
      <c r="CF79" s="41"/>
      <c r="CG79" s="41"/>
      <c r="CH79" s="41"/>
      <c r="CI79" s="41"/>
      <c r="CJ79" s="41"/>
      <c r="CK79" s="41"/>
      <c r="CL79" s="41"/>
      <c r="CM79" s="41"/>
      <c r="CN79" s="41"/>
      <c r="CO79" s="41"/>
      <c r="CP79" s="41"/>
      <c r="CQ79" s="41"/>
      <c r="CR79" s="41"/>
      <c r="CS79" s="41"/>
      <c r="CT79" s="41"/>
      <c r="CU79" s="41"/>
      <c r="CV79" s="41"/>
      <c r="CW79" s="41"/>
      <c r="CX79" s="41"/>
      <c r="CY79" s="41"/>
      <c r="CZ79" s="41"/>
      <c r="DA79" s="41"/>
      <c r="DB79" s="41"/>
      <c r="DC79" s="41"/>
      <c r="DD79" s="41"/>
      <c r="DE79" s="41"/>
      <c r="DF79" s="41"/>
      <c r="DG79" s="41"/>
    </row>
    <row r="80" spans="1:111" s="1" customFormat="1" x14ac:dyDescent="0.35">
      <c r="A80" s="41"/>
      <c r="B80" s="10"/>
      <c r="C80" s="23"/>
      <c r="D80" s="10"/>
      <c r="E80" s="10"/>
      <c r="F8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0" s="23"/>
      <c r="H80" s="11"/>
      <c r="I80" s="23"/>
      <c r="J80" s="11"/>
      <c r="K80" s="74"/>
      <c r="L8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0" s="83" t="str">
        <f>IFERROR(VLOOKUP(Table_BudgetDetails[[#This Row],[Type de stage]],Table_ProgramCategoryLookups[],3,0),"")</f>
        <v/>
      </c>
      <c r="N80" s="86"/>
      <c r="O8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0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0" s="83" t="str">
        <f>IFERROR(VLOOKUP(Table_BudgetDetails[[#This Row],[Type de stage]],Table_ProgramCategoryLookups[],4,0),"")</f>
        <v/>
      </c>
      <c r="R80" s="84"/>
      <c r="S8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0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0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0" s="85"/>
      <c r="X80" s="62" t="str">
        <f>IFERROR(1/COUNTIF(Table_BudgetDetails[Nom complet du ou de la stagiaire],Table_BudgetDetails[[#This Row],[Nom complet du ou de la stagiaire]]),"")</f>
        <v/>
      </c>
      <c r="Y80" s="63" t="str">
        <f>IF(Table_BudgetDetails[[#This Row],[Nom complet du ou de la stagiaire]]="","Oui","Non")</f>
        <v>Oui</v>
      </c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</row>
    <row r="81" spans="1:111" s="1" customFormat="1" x14ac:dyDescent="0.35">
      <c r="A81" s="41"/>
      <c r="B81" s="10"/>
      <c r="C81" s="23"/>
      <c r="D81" s="10"/>
      <c r="E81" s="10"/>
      <c r="F8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1" s="23"/>
      <c r="H81" s="11"/>
      <c r="I81" s="23"/>
      <c r="J81" s="11"/>
      <c r="K81" s="74"/>
      <c r="L8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1" s="83" t="str">
        <f>IFERROR(VLOOKUP(Table_BudgetDetails[[#This Row],[Type de stage]],Table_ProgramCategoryLookups[],3,0),"")</f>
        <v/>
      </c>
      <c r="N81" s="86"/>
      <c r="O8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1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1" s="83" t="str">
        <f>IFERROR(VLOOKUP(Table_BudgetDetails[[#This Row],[Type de stage]],Table_ProgramCategoryLookups[],4,0),"")</f>
        <v/>
      </c>
      <c r="R81" s="84"/>
      <c r="S8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1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1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1" s="85"/>
      <c r="X81" s="62" t="str">
        <f>IFERROR(1/COUNTIF(Table_BudgetDetails[Nom complet du ou de la stagiaire],Table_BudgetDetails[[#This Row],[Nom complet du ou de la stagiaire]]),"")</f>
        <v/>
      </c>
      <c r="Y81" s="63" t="str">
        <f>IF(Table_BudgetDetails[[#This Row],[Nom complet du ou de la stagiaire]]="","Oui","Non")</f>
        <v>Oui</v>
      </c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1"/>
      <c r="CY81" s="41"/>
      <c r="CZ81" s="41"/>
      <c r="DA81" s="41"/>
      <c r="DB81" s="41"/>
      <c r="DC81" s="41"/>
      <c r="DD81" s="41"/>
      <c r="DE81" s="41"/>
      <c r="DF81" s="41"/>
      <c r="DG81" s="41"/>
    </row>
    <row r="82" spans="1:111" s="1" customFormat="1" x14ac:dyDescent="0.35">
      <c r="A82" s="41"/>
      <c r="B82" s="10"/>
      <c r="C82" s="23"/>
      <c r="D82" s="10"/>
      <c r="E82" s="10"/>
      <c r="F8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2" s="23"/>
      <c r="H82" s="11"/>
      <c r="I82" s="23"/>
      <c r="J82" s="11"/>
      <c r="K82" s="74"/>
      <c r="L8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2" s="83" t="str">
        <f>IFERROR(VLOOKUP(Table_BudgetDetails[[#This Row],[Type de stage]],Table_ProgramCategoryLookups[],3,0),"")</f>
        <v/>
      </c>
      <c r="N82" s="86"/>
      <c r="O8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2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82" s="83" t="str">
        <f>IFERROR(VLOOKUP(Table_BudgetDetails[[#This Row],[Type de stage]],Table_ProgramCategoryLookups[],4,0),"")</f>
        <v/>
      </c>
      <c r="R82" s="84"/>
      <c r="S8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2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2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2" s="85"/>
      <c r="X82" s="62" t="str">
        <f>IFERROR(1/COUNTIF(Table_BudgetDetails[Nom complet du ou de la stagiaire],Table_BudgetDetails[[#This Row],[Nom complet du ou de la stagiaire]]),"")</f>
        <v/>
      </c>
      <c r="Y82" s="63" t="str">
        <f>IF(Table_BudgetDetails[[#This Row],[Nom complet du ou de la stagiaire]]="","Oui","Non")</f>
        <v>Oui</v>
      </c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  <c r="CZ82" s="41"/>
      <c r="DA82" s="41"/>
      <c r="DB82" s="41"/>
      <c r="DC82" s="41"/>
      <c r="DD82" s="41"/>
      <c r="DE82" s="41"/>
      <c r="DF82" s="41"/>
      <c r="DG82" s="41"/>
    </row>
    <row r="83" spans="1:111" s="1" customFormat="1" x14ac:dyDescent="0.35">
      <c r="A83" s="41"/>
      <c r="B83" s="10"/>
      <c r="C83" s="23"/>
      <c r="D83" s="10"/>
      <c r="E83" s="10"/>
      <c r="F8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3" s="23"/>
      <c r="H83" s="11"/>
      <c r="I83" s="23"/>
      <c r="J83" s="11"/>
      <c r="K83" s="74"/>
      <c r="L8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3" s="81" t="str">
        <f>IFERROR(VLOOKUP(Table_BudgetDetails[[#This Row],[Type de stage]],Table_ProgramCategoryLookups[],3,0),"")</f>
        <v/>
      </c>
      <c r="N83" s="86"/>
      <c r="O8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3" s="83"/>
      <c r="Q83" s="83" t="str">
        <f>IFERROR(VLOOKUP(Table_BudgetDetails[[#This Row],[Type de stage]],Table_ProgramCategoryLookups[],4,0),"")</f>
        <v/>
      </c>
      <c r="R83" s="84"/>
      <c r="S8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3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3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3" s="85"/>
      <c r="X83" s="62" t="str">
        <f>IFERROR(1/COUNTIF(Table_BudgetDetails[Nom complet du ou de la stagiaire],Table_BudgetDetails[[#This Row],[Nom complet du ou de la stagiaire]]),"")</f>
        <v/>
      </c>
      <c r="Y83" s="63" t="str">
        <f>IF(Table_BudgetDetails[[#This Row],[Nom complet du ou de la stagiaire]]="","Oui","Non")</f>
        <v>Oui</v>
      </c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  <c r="BH83" s="41"/>
      <c r="BI83" s="41"/>
      <c r="BJ83" s="41"/>
      <c r="BK83" s="41"/>
      <c r="BL83" s="41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41"/>
      <c r="CA83" s="41"/>
      <c r="CB83" s="41"/>
      <c r="CC83" s="41"/>
      <c r="CD83" s="41"/>
      <c r="CE83" s="41"/>
      <c r="CF83" s="41"/>
      <c r="CG83" s="41"/>
      <c r="CH83" s="41"/>
      <c r="CI83" s="41"/>
      <c r="CJ83" s="41"/>
      <c r="CK83" s="41"/>
      <c r="CL83" s="41"/>
      <c r="CM83" s="41"/>
      <c r="CN83" s="41"/>
      <c r="CO83" s="41"/>
      <c r="CP83" s="41"/>
      <c r="CQ83" s="41"/>
      <c r="CR83" s="41"/>
      <c r="CS83" s="41"/>
      <c r="CT83" s="41"/>
      <c r="CU83" s="41"/>
      <c r="CV83" s="41"/>
      <c r="CW83" s="41"/>
      <c r="CX83" s="41"/>
      <c r="CY83" s="41"/>
      <c r="CZ83" s="41"/>
      <c r="DA83" s="41"/>
      <c r="DB83" s="41"/>
      <c r="DC83" s="41"/>
      <c r="DD83" s="41"/>
      <c r="DE83" s="41"/>
      <c r="DF83" s="41"/>
      <c r="DG83" s="41"/>
    </row>
    <row r="84" spans="1:111" s="1" customFormat="1" x14ac:dyDescent="0.35">
      <c r="A84" s="41"/>
      <c r="B84" s="10"/>
      <c r="C84" s="23"/>
      <c r="D84" s="10"/>
      <c r="E84" s="10"/>
      <c r="F8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4" s="23"/>
      <c r="H84" s="11"/>
      <c r="I84" s="23"/>
      <c r="J84" s="11"/>
      <c r="K84" s="74"/>
      <c r="L8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4" s="81" t="str">
        <f>IFERROR(VLOOKUP(Table_BudgetDetails[[#This Row],[Type de stage]],Table_ProgramCategoryLookups[],3,0),"")</f>
        <v/>
      </c>
      <c r="N84" s="86"/>
      <c r="O8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4" s="83"/>
      <c r="Q84" s="83" t="str">
        <f>IFERROR(VLOOKUP(Table_BudgetDetails[[#This Row],[Type de stage]],Table_ProgramCategoryLookups[],4,0),"")</f>
        <v/>
      </c>
      <c r="R84" s="84"/>
      <c r="S8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4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4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4" s="85"/>
      <c r="X84" s="62" t="str">
        <f>IFERROR(1/COUNTIF(Table_BudgetDetails[Nom complet du ou de la stagiaire],Table_BudgetDetails[[#This Row],[Nom complet du ou de la stagiaire]]),"")</f>
        <v/>
      </c>
      <c r="Y84" s="63" t="str">
        <f>IF(Table_BudgetDetails[[#This Row],[Nom complet du ou de la stagiaire]]="","Oui","Non")</f>
        <v>Oui</v>
      </c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41"/>
      <c r="CA84" s="41"/>
      <c r="CB84" s="41"/>
      <c r="CC84" s="41"/>
      <c r="CD84" s="41"/>
      <c r="CE84" s="41"/>
      <c r="CF84" s="41"/>
      <c r="CG84" s="41"/>
      <c r="CH84" s="41"/>
      <c r="CI84" s="41"/>
      <c r="CJ84" s="41"/>
      <c r="CK84" s="41"/>
      <c r="CL84" s="41"/>
      <c r="CM84" s="41"/>
      <c r="CN84" s="41"/>
      <c r="CO84" s="41"/>
      <c r="CP84" s="41"/>
      <c r="CQ84" s="41"/>
      <c r="CR84" s="41"/>
      <c r="CS84" s="41"/>
      <c r="CT84" s="41"/>
      <c r="CU84" s="41"/>
      <c r="CV84" s="41"/>
      <c r="CW84" s="41"/>
      <c r="CX84" s="41"/>
      <c r="CY84" s="41"/>
      <c r="CZ84" s="41"/>
      <c r="DA84" s="41"/>
      <c r="DB84" s="41"/>
      <c r="DC84" s="41"/>
      <c r="DD84" s="41"/>
      <c r="DE84" s="41"/>
      <c r="DF84" s="41"/>
      <c r="DG84" s="41"/>
    </row>
    <row r="85" spans="1:111" s="1" customFormat="1" x14ac:dyDescent="0.35">
      <c r="A85" s="41"/>
      <c r="B85" s="10"/>
      <c r="C85" s="23"/>
      <c r="D85" s="10"/>
      <c r="E85" s="10"/>
      <c r="F8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5" s="23"/>
      <c r="H85" s="11"/>
      <c r="I85" s="23"/>
      <c r="J85" s="11"/>
      <c r="K85" s="74"/>
      <c r="L8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5" s="81" t="str">
        <f>IFERROR(VLOOKUP(Table_BudgetDetails[[#This Row],[Type de stage]],Table_ProgramCategoryLookups[],3,0),"")</f>
        <v/>
      </c>
      <c r="N85" s="86"/>
      <c r="O8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5" s="83"/>
      <c r="Q85" s="83" t="str">
        <f>IFERROR(VLOOKUP(Table_BudgetDetails[[#This Row],[Type de stage]],Table_ProgramCategoryLookups[],4,0),"")</f>
        <v/>
      </c>
      <c r="R85" s="84"/>
      <c r="S8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5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5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5" s="85"/>
      <c r="X85" s="62" t="str">
        <f>IFERROR(1/COUNTIF(Table_BudgetDetails[Nom complet du ou de la stagiaire],Table_BudgetDetails[[#This Row],[Nom complet du ou de la stagiaire]]),"")</f>
        <v/>
      </c>
      <c r="Y85" s="63" t="str">
        <f>IF(Table_BudgetDetails[[#This Row],[Nom complet du ou de la stagiaire]]="","Oui","Non")</f>
        <v>Oui</v>
      </c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41"/>
      <c r="CA85" s="41"/>
      <c r="CB85" s="41"/>
      <c r="CC85" s="41"/>
      <c r="CD85" s="41"/>
      <c r="CE85" s="41"/>
      <c r="CF85" s="41"/>
      <c r="CG85" s="41"/>
      <c r="CH85" s="41"/>
      <c r="CI85" s="41"/>
      <c r="CJ85" s="41"/>
      <c r="CK85" s="41"/>
      <c r="CL85" s="41"/>
      <c r="CM85" s="41"/>
      <c r="CN85" s="41"/>
      <c r="CO85" s="41"/>
      <c r="CP85" s="41"/>
      <c r="CQ85" s="41"/>
      <c r="CR85" s="41"/>
      <c r="CS85" s="41"/>
      <c r="CT85" s="41"/>
      <c r="CU85" s="41"/>
      <c r="CV85" s="41"/>
      <c r="CW85" s="41"/>
      <c r="CX85" s="41"/>
      <c r="CY85" s="41"/>
      <c r="CZ85" s="41"/>
      <c r="DA85" s="41"/>
      <c r="DB85" s="41"/>
      <c r="DC85" s="41"/>
      <c r="DD85" s="41"/>
      <c r="DE85" s="41"/>
      <c r="DF85" s="41"/>
      <c r="DG85" s="41"/>
    </row>
    <row r="86" spans="1:111" s="1" customFormat="1" x14ac:dyDescent="0.35">
      <c r="A86" s="41"/>
      <c r="B86" s="10"/>
      <c r="C86" s="23"/>
      <c r="D86" s="10"/>
      <c r="E86" s="10"/>
      <c r="F8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6" s="23"/>
      <c r="H86" s="11"/>
      <c r="I86" s="23"/>
      <c r="J86" s="11"/>
      <c r="K86" s="74"/>
      <c r="L8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6" s="81" t="str">
        <f>IFERROR(VLOOKUP(Table_BudgetDetails[[#This Row],[Type de stage]],Table_ProgramCategoryLookups[],3,0),"")</f>
        <v/>
      </c>
      <c r="N86" s="86"/>
      <c r="O8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6" s="83"/>
      <c r="Q86" s="83" t="str">
        <f>IFERROR(VLOOKUP(Table_BudgetDetails[[#This Row],[Type de stage]],Table_ProgramCategoryLookups[],4,0),"")</f>
        <v/>
      </c>
      <c r="R86" s="84"/>
      <c r="S8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6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6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6" s="85"/>
      <c r="X86" s="62" t="str">
        <f>IFERROR(1/COUNTIF(Table_BudgetDetails[Nom complet du ou de la stagiaire],Table_BudgetDetails[[#This Row],[Nom complet du ou de la stagiaire]]),"")</f>
        <v/>
      </c>
      <c r="Y86" s="63" t="str">
        <f>IF(Table_BudgetDetails[[#This Row],[Nom complet du ou de la stagiaire]]="","Oui","Non")</f>
        <v>Oui</v>
      </c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  <c r="BK86" s="41"/>
      <c r="BL86" s="4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41"/>
      <c r="CA86" s="41"/>
      <c r="CB86" s="41"/>
      <c r="CC86" s="41"/>
      <c r="CD86" s="41"/>
      <c r="CE86" s="41"/>
      <c r="CF86" s="41"/>
      <c r="CG86" s="41"/>
      <c r="CH86" s="41"/>
      <c r="CI86" s="41"/>
      <c r="CJ86" s="41"/>
      <c r="CK86" s="41"/>
      <c r="CL86" s="41"/>
      <c r="CM86" s="41"/>
      <c r="CN86" s="41"/>
      <c r="CO86" s="41"/>
      <c r="CP86" s="41"/>
      <c r="CQ86" s="41"/>
      <c r="CR86" s="41"/>
      <c r="CS86" s="41"/>
      <c r="CT86" s="41"/>
      <c r="CU86" s="41"/>
      <c r="CV86" s="41"/>
      <c r="CW86" s="41"/>
      <c r="CX86" s="41"/>
      <c r="CY86" s="41"/>
      <c r="CZ86" s="41"/>
      <c r="DA86" s="41"/>
      <c r="DB86" s="41"/>
      <c r="DC86" s="41"/>
      <c r="DD86" s="41"/>
      <c r="DE86" s="41"/>
      <c r="DF86" s="41"/>
      <c r="DG86" s="41"/>
    </row>
    <row r="87" spans="1:111" s="1" customFormat="1" x14ac:dyDescent="0.35">
      <c r="A87" s="41"/>
      <c r="B87" s="10"/>
      <c r="C87" s="23"/>
      <c r="D87" s="10"/>
      <c r="E87" s="10"/>
      <c r="F8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7" s="23"/>
      <c r="H87" s="11"/>
      <c r="I87" s="23"/>
      <c r="J87" s="11"/>
      <c r="K87" s="74"/>
      <c r="L8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7" s="81" t="str">
        <f>IFERROR(VLOOKUP(Table_BudgetDetails[[#This Row],[Type de stage]],Table_ProgramCategoryLookups[],3,0),"")</f>
        <v/>
      </c>
      <c r="N87" s="86"/>
      <c r="O8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7" s="83"/>
      <c r="Q87" s="83" t="str">
        <f>IFERROR(VLOOKUP(Table_BudgetDetails[[#This Row],[Type de stage]],Table_ProgramCategoryLookups[],4,0),"")</f>
        <v/>
      </c>
      <c r="R87" s="84"/>
      <c r="S8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7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7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7" s="85"/>
      <c r="X87" s="62" t="str">
        <f>IFERROR(1/COUNTIF(Table_BudgetDetails[Nom complet du ou de la stagiaire],Table_BudgetDetails[[#This Row],[Nom complet du ou de la stagiaire]]),"")</f>
        <v/>
      </c>
      <c r="Y87" s="63" t="str">
        <f>IF(Table_BudgetDetails[[#This Row],[Nom complet du ou de la stagiaire]]="","Oui","Non")</f>
        <v>Oui</v>
      </c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  <c r="BH87" s="41"/>
      <c r="BI87" s="41"/>
      <c r="BJ87" s="41"/>
      <c r="BK87" s="41"/>
      <c r="BL87" s="41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41"/>
      <c r="CA87" s="41"/>
      <c r="CB87" s="41"/>
      <c r="CC87" s="41"/>
      <c r="CD87" s="41"/>
      <c r="CE87" s="41"/>
      <c r="CF87" s="41"/>
      <c r="CG87" s="41"/>
      <c r="CH87" s="41"/>
      <c r="CI87" s="41"/>
      <c r="CJ87" s="41"/>
      <c r="CK87" s="41"/>
      <c r="CL87" s="41"/>
      <c r="CM87" s="41"/>
      <c r="CN87" s="41"/>
      <c r="CO87" s="41"/>
      <c r="CP87" s="41"/>
      <c r="CQ87" s="41"/>
      <c r="CR87" s="41"/>
      <c r="CS87" s="41"/>
      <c r="CT87" s="41"/>
      <c r="CU87" s="41"/>
      <c r="CV87" s="41"/>
      <c r="CW87" s="41"/>
      <c r="CX87" s="41"/>
      <c r="CY87" s="41"/>
      <c r="CZ87" s="41"/>
      <c r="DA87" s="41"/>
      <c r="DB87" s="41"/>
      <c r="DC87" s="41"/>
      <c r="DD87" s="41"/>
      <c r="DE87" s="41"/>
      <c r="DF87" s="41"/>
      <c r="DG87" s="41"/>
    </row>
    <row r="88" spans="1:111" s="1" customFormat="1" x14ac:dyDescent="0.35">
      <c r="A88" s="41"/>
      <c r="B88" s="10"/>
      <c r="C88" s="23"/>
      <c r="D88" s="10"/>
      <c r="E88" s="10"/>
      <c r="F8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8" s="23"/>
      <c r="H88" s="11"/>
      <c r="I88" s="23"/>
      <c r="J88" s="11"/>
      <c r="K88" s="74"/>
      <c r="L8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8" s="81" t="str">
        <f>IFERROR(VLOOKUP(Table_BudgetDetails[[#This Row],[Type de stage]],Table_ProgramCategoryLookups[],3,0),"")</f>
        <v/>
      </c>
      <c r="N88" s="86"/>
      <c r="O8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8" s="83"/>
      <c r="Q88" s="83" t="str">
        <f>IFERROR(VLOOKUP(Table_BudgetDetails[[#This Row],[Type de stage]],Table_ProgramCategoryLookups[],4,0),"")</f>
        <v/>
      </c>
      <c r="R88" s="84"/>
      <c r="S8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8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8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8" s="85"/>
      <c r="X88" s="62" t="str">
        <f>IFERROR(1/COUNTIF(Table_BudgetDetails[Nom complet du ou de la stagiaire],Table_BudgetDetails[[#This Row],[Nom complet du ou de la stagiaire]]),"")</f>
        <v/>
      </c>
      <c r="Y88" s="63" t="str">
        <f>IF(Table_BudgetDetails[[#This Row],[Nom complet du ou de la stagiaire]]="","Oui","Non")</f>
        <v>Oui</v>
      </c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  <c r="BR88" s="41"/>
      <c r="BS88" s="41"/>
      <c r="BT88" s="41"/>
      <c r="BU88" s="41"/>
      <c r="BV88" s="41"/>
      <c r="BW88" s="41"/>
      <c r="BX88" s="41"/>
      <c r="BY88" s="41"/>
      <c r="BZ88" s="41"/>
      <c r="CA88" s="41"/>
      <c r="CB88" s="41"/>
      <c r="CC88" s="41"/>
      <c r="CD88" s="41"/>
      <c r="CE88" s="41"/>
      <c r="CF88" s="41"/>
      <c r="CG88" s="41"/>
      <c r="CH88" s="41"/>
      <c r="CI88" s="41"/>
      <c r="CJ88" s="41"/>
      <c r="CK88" s="41"/>
      <c r="CL88" s="41"/>
      <c r="CM88" s="41"/>
      <c r="CN88" s="41"/>
      <c r="CO88" s="41"/>
      <c r="CP88" s="41"/>
      <c r="CQ88" s="41"/>
      <c r="CR88" s="41"/>
      <c r="CS88" s="41"/>
      <c r="CT88" s="41"/>
      <c r="CU88" s="41"/>
      <c r="CV88" s="41"/>
      <c r="CW88" s="41"/>
      <c r="CX88" s="41"/>
      <c r="CY88" s="41"/>
      <c r="CZ88" s="41"/>
      <c r="DA88" s="41"/>
      <c r="DB88" s="41"/>
      <c r="DC88" s="41"/>
      <c r="DD88" s="41"/>
      <c r="DE88" s="41"/>
      <c r="DF88" s="41"/>
      <c r="DG88" s="41"/>
    </row>
    <row r="89" spans="1:111" s="1" customFormat="1" x14ac:dyDescent="0.35">
      <c r="A89" s="41"/>
      <c r="B89" s="10"/>
      <c r="C89" s="23"/>
      <c r="D89" s="10"/>
      <c r="E89" s="10"/>
      <c r="F8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89" s="23"/>
      <c r="H89" s="11"/>
      <c r="I89" s="23"/>
      <c r="J89" s="11"/>
      <c r="K89" s="74"/>
      <c r="L8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89" s="81" t="str">
        <f>IFERROR(VLOOKUP(Table_BudgetDetails[[#This Row],[Type de stage]],Table_ProgramCategoryLookups[],3,0),"")</f>
        <v/>
      </c>
      <c r="N89" s="86"/>
      <c r="O8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89" s="83"/>
      <c r="Q89" s="83" t="str">
        <f>IFERROR(VLOOKUP(Table_BudgetDetails[[#This Row],[Type de stage]],Table_ProgramCategoryLookups[],4,0),"")</f>
        <v/>
      </c>
      <c r="R89" s="84"/>
      <c r="S8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8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89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89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89" s="85"/>
      <c r="X89" s="62" t="str">
        <f>IFERROR(1/COUNTIF(Table_BudgetDetails[Nom complet du ou de la stagiaire],Table_BudgetDetails[[#This Row],[Nom complet du ou de la stagiaire]]),"")</f>
        <v/>
      </c>
      <c r="Y89" s="63" t="str">
        <f>IF(Table_BudgetDetails[[#This Row],[Nom complet du ou de la stagiaire]]="","Oui","Non")</f>
        <v>Oui</v>
      </c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41"/>
      <c r="CA89" s="41"/>
      <c r="CB89" s="41"/>
      <c r="CC89" s="41"/>
      <c r="CD89" s="41"/>
      <c r="CE89" s="41"/>
      <c r="CF89" s="41"/>
      <c r="CG89" s="41"/>
      <c r="CH89" s="41"/>
      <c r="CI89" s="41"/>
      <c r="CJ89" s="41"/>
      <c r="CK89" s="41"/>
      <c r="CL89" s="41"/>
      <c r="CM89" s="41"/>
      <c r="CN89" s="41"/>
      <c r="CO89" s="41"/>
      <c r="CP89" s="41"/>
      <c r="CQ89" s="41"/>
      <c r="CR89" s="41"/>
      <c r="CS89" s="41"/>
      <c r="CT89" s="41"/>
      <c r="CU89" s="41"/>
      <c r="CV89" s="41"/>
      <c r="CW89" s="41"/>
      <c r="CX89" s="41"/>
      <c r="CY89" s="41"/>
      <c r="CZ89" s="41"/>
      <c r="DA89" s="41"/>
      <c r="DB89" s="41"/>
      <c r="DC89" s="41"/>
      <c r="DD89" s="41"/>
      <c r="DE89" s="41"/>
      <c r="DF89" s="41"/>
      <c r="DG89" s="41"/>
    </row>
    <row r="90" spans="1:111" s="1" customFormat="1" x14ac:dyDescent="0.35">
      <c r="A90" s="41"/>
      <c r="B90" s="10"/>
      <c r="C90" s="23"/>
      <c r="D90" s="10"/>
      <c r="E90" s="10"/>
      <c r="F9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0" s="23"/>
      <c r="H90" s="11"/>
      <c r="I90" s="23"/>
      <c r="J90" s="11"/>
      <c r="K90" s="74"/>
      <c r="L9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0" s="81" t="str">
        <f>IFERROR(VLOOKUP(Table_BudgetDetails[[#This Row],[Type de stage]],Table_ProgramCategoryLookups[],3,0),"")</f>
        <v/>
      </c>
      <c r="N90" s="86"/>
      <c r="O9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0" s="83"/>
      <c r="Q90" s="83" t="str">
        <f>IFERROR(VLOOKUP(Table_BudgetDetails[[#This Row],[Type de stage]],Table_ProgramCategoryLookups[],4,0),"")</f>
        <v/>
      </c>
      <c r="R90" s="84"/>
      <c r="S9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0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0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0" s="85"/>
      <c r="X90" s="62" t="str">
        <f>IFERROR(1/COUNTIF(Table_BudgetDetails[Nom complet du ou de la stagiaire],Table_BudgetDetails[[#This Row],[Nom complet du ou de la stagiaire]]),"")</f>
        <v/>
      </c>
      <c r="Y90" s="63" t="str">
        <f>IF(Table_BudgetDetails[[#This Row],[Nom complet du ou de la stagiaire]]="","Oui","Non")</f>
        <v>Oui</v>
      </c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41"/>
      <c r="BI90" s="41"/>
      <c r="BJ90" s="41"/>
      <c r="BK90" s="41"/>
      <c r="BL90" s="4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41"/>
      <c r="CA90" s="41"/>
      <c r="CB90" s="41"/>
      <c r="CC90" s="41"/>
      <c r="CD90" s="41"/>
      <c r="CE90" s="41"/>
      <c r="CF90" s="41"/>
      <c r="CG90" s="41"/>
      <c r="CH90" s="41"/>
      <c r="CI90" s="41"/>
      <c r="CJ90" s="41"/>
      <c r="CK90" s="41"/>
      <c r="CL90" s="41"/>
      <c r="CM90" s="41"/>
      <c r="CN90" s="41"/>
      <c r="CO90" s="41"/>
      <c r="CP90" s="41"/>
      <c r="CQ90" s="41"/>
      <c r="CR90" s="41"/>
      <c r="CS90" s="41"/>
      <c r="CT90" s="41"/>
      <c r="CU90" s="41"/>
      <c r="CV90" s="41"/>
      <c r="CW90" s="41"/>
      <c r="CX90" s="41"/>
      <c r="CY90" s="41"/>
      <c r="CZ90" s="41"/>
      <c r="DA90" s="41"/>
      <c r="DB90" s="41"/>
      <c r="DC90" s="41"/>
      <c r="DD90" s="41"/>
      <c r="DE90" s="41"/>
      <c r="DF90" s="41"/>
      <c r="DG90" s="41"/>
    </row>
    <row r="91" spans="1:111" s="1" customFormat="1" x14ac:dyDescent="0.35">
      <c r="A91" s="41"/>
      <c r="B91" s="10"/>
      <c r="C91" s="23"/>
      <c r="D91" s="10"/>
      <c r="E91" s="10"/>
      <c r="F9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1" s="23"/>
      <c r="H91" s="11"/>
      <c r="I91" s="23"/>
      <c r="J91" s="11"/>
      <c r="K91" s="74"/>
      <c r="L9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1" s="81" t="str">
        <f>IFERROR(VLOOKUP(Table_BudgetDetails[[#This Row],[Type de stage]],Table_ProgramCategoryLookups[],3,0),"")</f>
        <v/>
      </c>
      <c r="N91" s="86"/>
      <c r="O9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1" s="83"/>
      <c r="Q91" s="83" t="str">
        <f>IFERROR(VLOOKUP(Table_BudgetDetails[[#This Row],[Type de stage]],Table_ProgramCategoryLookups[],4,0),"")</f>
        <v/>
      </c>
      <c r="R91" s="84"/>
      <c r="S91" s="81"/>
      <c r="T9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1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1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1" s="85"/>
      <c r="X91" s="62" t="str">
        <f>IFERROR(1/COUNTIF(Table_BudgetDetails[Nom complet du ou de la stagiaire],Table_BudgetDetails[[#This Row],[Nom complet du ou de la stagiaire]]),"")</f>
        <v/>
      </c>
      <c r="Y91" s="63" t="str">
        <f>IF(Table_BudgetDetails[[#This Row],[Nom complet du ou de la stagiaire]]="","Oui","Non")</f>
        <v>Oui</v>
      </c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41"/>
      <c r="CA91" s="41"/>
      <c r="CB91" s="41"/>
      <c r="CC91" s="41"/>
      <c r="CD91" s="41"/>
      <c r="CE91" s="41"/>
      <c r="CF91" s="41"/>
      <c r="CG91" s="41"/>
      <c r="CH91" s="41"/>
      <c r="CI91" s="41"/>
      <c r="CJ91" s="41"/>
      <c r="CK91" s="41"/>
      <c r="CL91" s="41"/>
      <c r="CM91" s="41"/>
      <c r="CN91" s="41"/>
      <c r="CO91" s="41"/>
      <c r="CP91" s="41"/>
      <c r="CQ91" s="41"/>
      <c r="CR91" s="41"/>
      <c r="CS91" s="41"/>
      <c r="CT91" s="41"/>
      <c r="CU91" s="41"/>
      <c r="CV91" s="41"/>
      <c r="CW91" s="41"/>
      <c r="CX91" s="41"/>
      <c r="CY91" s="41"/>
      <c r="CZ91" s="41"/>
      <c r="DA91" s="41"/>
      <c r="DB91" s="41"/>
      <c r="DC91" s="41"/>
      <c r="DD91" s="41"/>
      <c r="DE91" s="41"/>
      <c r="DF91" s="41"/>
      <c r="DG91" s="41"/>
    </row>
    <row r="92" spans="1:111" s="1" customFormat="1" x14ac:dyDescent="0.35">
      <c r="A92" s="41"/>
      <c r="B92" s="10"/>
      <c r="C92" s="23"/>
      <c r="D92" s="10"/>
      <c r="E92" s="10"/>
      <c r="F9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2" s="23"/>
      <c r="H92" s="11"/>
      <c r="I92" s="23"/>
      <c r="J92" s="11"/>
      <c r="K92" s="74"/>
      <c r="L9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2" s="83" t="str">
        <f>IFERROR(VLOOKUP(Table_BudgetDetails[[#This Row],[Type de stage]],Table_ProgramCategoryLookups[],3,0),"")</f>
        <v/>
      </c>
      <c r="N92" s="86"/>
      <c r="O9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2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92" s="83" t="str">
        <f>IFERROR(VLOOKUP(Table_BudgetDetails[[#This Row],[Type de stage]],Table_ProgramCategoryLookups[],4,0),"")</f>
        <v/>
      </c>
      <c r="R92" s="84"/>
      <c r="S9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2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2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2" s="85"/>
      <c r="X92" s="62" t="str">
        <f>IFERROR(1/COUNTIF(Table_BudgetDetails[Nom complet du ou de la stagiaire],Table_BudgetDetails[[#This Row],[Nom complet du ou de la stagiaire]]),"")</f>
        <v/>
      </c>
      <c r="Y92" s="63" t="str">
        <f>IF(Table_BudgetDetails[[#This Row],[Nom complet du ou de la stagiaire]]="","Oui","Non")</f>
        <v>Oui</v>
      </c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41"/>
      <c r="CA92" s="41"/>
      <c r="CB92" s="41"/>
      <c r="CC92" s="41"/>
      <c r="CD92" s="41"/>
      <c r="CE92" s="41"/>
      <c r="CF92" s="41"/>
      <c r="CG92" s="41"/>
      <c r="CH92" s="41"/>
      <c r="CI92" s="41"/>
      <c r="CJ92" s="41"/>
      <c r="CK92" s="41"/>
      <c r="CL92" s="41"/>
      <c r="CM92" s="41"/>
      <c r="CN92" s="41"/>
      <c r="CO92" s="41"/>
      <c r="CP92" s="41"/>
      <c r="CQ92" s="41"/>
      <c r="CR92" s="41"/>
      <c r="CS92" s="41"/>
      <c r="CT92" s="41"/>
      <c r="CU92" s="41"/>
      <c r="CV92" s="41"/>
      <c r="CW92" s="41"/>
      <c r="CX92" s="41"/>
      <c r="CY92" s="41"/>
      <c r="CZ92" s="41"/>
      <c r="DA92" s="41"/>
      <c r="DB92" s="41"/>
      <c r="DC92" s="41"/>
      <c r="DD92" s="41"/>
      <c r="DE92" s="41"/>
      <c r="DF92" s="41"/>
      <c r="DG92" s="41"/>
    </row>
    <row r="93" spans="1:111" s="1" customFormat="1" x14ac:dyDescent="0.35">
      <c r="A93" s="41"/>
      <c r="B93" s="10"/>
      <c r="C93" s="23"/>
      <c r="D93" s="10"/>
      <c r="E93" s="10"/>
      <c r="F9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3" s="23"/>
      <c r="H93" s="11"/>
      <c r="I93" s="23"/>
      <c r="J93" s="11"/>
      <c r="K93" s="74"/>
      <c r="L9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3" s="81" t="str">
        <f>IFERROR(VLOOKUP(Table_BudgetDetails[[#This Row],[Type de stage]],Table_ProgramCategoryLookups[],3,0),"")</f>
        <v/>
      </c>
      <c r="N93" s="86"/>
      <c r="O9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3" s="83"/>
      <c r="Q93" s="83" t="str">
        <f>IFERROR(VLOOKUP(Table_BudgetDetails[[#This Row],[Type de stage]],Table_ProgramCategoryLookups[],4,0),"")</f>
        <v/>
      </c>
      <c r="R93" s="84"/>
      <c r="S9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3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3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3" s="85"/>
      <c r="X93" s="62" t="str">
        <f>IFERROR(1/COUNTIF(Table_BudgetDetails[Nom complet du ou de la stagiaire],Table_BudgetDetails[[#This Row],[Nom complet du ou de la stagiaire]]),"")</f>
        <v/>
      </c>
      <c r="Y93" s="63" t="str">
        <f>IF(Table_BudgetDetails[[#This Row],[Nom complet du ou de la stagiaire]]="","Oui","Non")</f>
        <v>Oui</v>
      </c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  <c r="BI93" s="41"/>
      <c r="BJ93" s="41"/>
      <c r="BK93" s="41"/>
      <c r="BL93" s="41"/>
      <c r="BM93" s="41"/>
      <c r="BN93" s="41"/>
      <c r="BO93" s="41"/>
      <c r="BP93" s="41"/>
      <c r="BQ93" s="41"/>
      <c r="BR93" s="41"/>
      <c r="BS93" s="41"/>
      <c r="BT93" s="41"/>
      <c r="BU93" s="41"/>
      <c r="BV93" s="41"/>
      <c r="BW93" s="41"/>
      <c r="BX93" s="41"/>
      <c r="BY93" s="41"/>
      <c r="BZ93" s="41"/>
      <c r="CA93" s="41"/>
      <c r="CB93" s="41"/>
      <c r="CC93" s="41"/>
      <c r="CD93" s="41"/>
      <c r="CE93" s="41"/>
      <c r="CF93" s="41"/>
      <c r="CG93" s="41"/>
      <c r="CH93" s="41"/>
      <c r="CI93" s="41"/>
      <c r="CJ93" s="41"/>
      <c r="CK93" s="41"/>
      <c r="CL93" s="41"/>
      <c r="CM93" s="41"/>
      <c r="CN93" s="41"/>
      <c r="CO93" s="41"/>
      <c r="CP93" s="41"/>
      <c r="CQ93" s="41"/>
      <c r="CR93" s="41"/>
      <c r="CS93" s="41"/>
      <c r="CT93" s="41"/>
      <c r="CU93" s="41"/>
      <c r="CV93" s="41"/>
      <c r="CW93" s="41"/>
      <c r="CX93" s="41"/>
      <c r="CY93" s="41"/>
      <c r="CZ93" s="41"/>
      <c r="DA93" s="41"/>
      <c r="DB93" s="41"/>
      <c r="DC93" s="41"/>
      <c r="DD93" s="41"/>
      <c r="DE93" s="41"/>
      <c r="DF93" s="41"/>
      <c r="DG93" s="41"/>
    </row>
    <row r="94" spans="1:111" s="1" customFormat="1" x14ac:dyDescent="0.35">
      <c r="A94" s="41"/>
      <c r="B94" s="10"/>
      <c r="C94" s="23"/>
      <c r="D94" s="10"/>
      <c r="E94" s="10"/>
      <c r="F9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4" s="23"/>
      <c r="H94" s="11"/>
      <c r="I94" s="23"/>
      <c r="J94" s="11"/>
      <c r="K94" s="74"/>
      <c r="L9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4" s="81" t="str">
        <f>IFERROR(VLOOKUP(Table_BudgetDetails[[#This Row],[Type de stage]],Table_ProgramCategoryLookups[],3,0),"")</f>
        <v/>
      </c>
      <c r="N94" s="86"/>
      <c r="O9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4" s="83"/>
      <c r="Q94" s="83" t="str">
        <f>IFERROR(VLOOKUP(Table_BudgetDetails[[#This Row],[Type de stage]],Table_ProgramCategoryLookups[],4,0),"")</f>
        <v/>
      </c>
      <c r="R94" s="84"/>
      <c r="S9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4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4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4" s="85"/>
      <c r="X94" s="62" t="str">
        <f>IFERROR(1/COUNTIF(Table_BudgetDetails[Nom complet du ou de la stagiaire],Table_BudgetDetails[[#This Row],[Nom complet du ou de la stagiaire]]),"")</f>
        <v/>
      </c>
      <c r="Y94" s="63" t="str">
        <f>IF(Table_BudgetDetails[[#This Row],[Nom complet du ou de la stagiaire]]="","Oui","Non")</f>
        <v>Oui</v>
      </c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  <c r="BH94" s="41"/>
      <c r="BI94" s="41"/>
      <c r="BJ94" s="41"/>
      <c r="BK94" s="41"/>
      <c r="BL94" s="41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  <c r="BZ94" s="41"/>
      <c r="CA94" s="41"/>
      <c r="CB94" s="41"/>
      <c r="CC94" s="41"/>
      <c r="CD94" s="41"/>
      <c r="CE94" s="41"/>
      <c r="CF94" s="41"/>
      <c r="CG94" s="41"/>
      <c r="CH94" s="41"/>
      <c r="CI94" s="41"/>
      <c r="CJ94" s="41"/>
      <c r="CK94" s="41"/>
      <c r="CL94" s="41"/>
      <c r="CM94" s="41"/>
      <c r="CN94" s="41"/>
      <c r="CO94" s="41"/>
      <c r="CP94" s="41"/>
      <c r="CQ94" s="41"/>
      <c r="CR94" s="41"/>
      <c r="CS94" s="41"/>
      <c r="CT94" s="41"/>
      <c r="CU94" s="41"/>
      <c r="CV94" s="41"/>
      <c r="CW94" s="41"/>
      <c r="CX94" s="41"/>
      <c r="CY94" s="41"/>
      <c r="CZ94" s="41"/>
      <c r="DA94" s="41"/>
      <c r="DB94" s="41"/>
      <c r="DC94" s="41"/>
      <c r="DD94" s="41"/>
      <c r="DE94" s="41"/>
      <c r="DF94" s="41"/>
      <c r="DG94" s="41"/>
    </row>
    <row r="95" spans="1:111" s="1" customFormat="1" x14ac:dyDescent="0.35">
      <c r="A95" s="41"/>
      <c r="B95" s="10"/>
      <c r="C95" s="23"/>
      <c r="D95" s="10"/>
      <c r="E95" s="10"/>
      <c r="F9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5" s="23"/>
      <c r="H95" s="11"/>
      <c r="I95" s="23"/>
      <c r="J95" s="11"/>
      <c r="K95" s="74"/>
      <c r="L9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5" s="81" t="str">
        <f>IFERROR(VLOOKUP(Table_BudgetDetails[[#This Row],[Type de stage]],Table_ProgramCategoryLookups[],3,0),"")</f>
        <v/>
      </c>
      <c r="N95" s="86"/>
      <c r="O9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5" s="83"/>
      <c r="Q95" s="83" t="str">
        <f>IFERROR(VLOOKUP(Table_BudgetDetails[[#This Row],[Type de stage]],Table_ProgramCategoryLookups[],4,0),"")</f>
        <v/>
      </c>
      <c r="R95" s="84"/>
      <c r="S9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5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5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5" s="85"/>
      <c r="X95" s="62" t="str">
        <f>IFERROR(1/COUNTIF(Table_BudgetDetails[Nom complet du ou de la stagiaire],Table_BudgetDetails[[#This Row],[Nom complet du ou de la stagiaire]]),"")</f>
        <v/>
      </c>
      <c r="Y95" s="63" t="str">
        <f>IF(Table_BudgetDetails[[#This Row],[Nom complet du ou de la stagiaire]]="","Oui","Non")</f>
        <v>Oui</v>
      </c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  <c r="BH95" s="41"/>
      <c r="BI95" s="41"/>
      <c r="BJ95" s="41"/>
      <c r="BK95" s="41"/>
      <c r="BL95" s="41"/>
      <c r="BM95" s="41"/>
      <c r="BN95" s="41"/>
      <c r="BO95" s="41"/>
      <c r="BP95" s="41"/>
      <c r="BQ95" s="41"/>
      <c r="BR95" s="41"/>
      <c r="BS95" s="41"/>
      <c r="BT95" s="41"/>
      <c r="BU95" s="41"/>
      <c r="BV95" s="41"/>
      <c r="BW95" s="41"/>
      <c r="BX95" s="41"/>
      <c r="BY95" s="41"/>
      <c r="BZ95" s="41"/>
      <c r="CA95" s="41"/>
      <c r="CB95" s="41"/>
      <c r="CC95" s="41"/>
      <c r="CD95" s="41"/>
      <c r="CE95" s="41"/>
      <c r="CF95" s="41"/>
      <c r="CG95" s="41"/>
      <c r="CH95" s="41"/>
      <c r="CI95" s="41"/>
      <c r="CJ95" s="41"/>
      <c r="CK95" s="41"/>
      <c r="CL95" s="41"/>
      <c r="CM95" s="41"/>
      <c r="CN95" s="41"/>
      <c r="CO95" s="41"/>
      <c r="CP95" s="41"/>
      <c r="CQ95" s="41"/>
      <c r="CR95" s="41"/>
      <c r="CS95" s="41"/>
      <c r="CT95" s="41"/>
      <c r="CU95" s="41"/>
      <c r="CV95" s="41"/>
      <c r="CW95" s="41"/>
      <c r="CX95" s="41"/>
      <c r="CY95" s="41"/>
      <c r="CZ95" s="41"/>
      <c r="DA95" s="41"/>
      <c r="DB95" s="41"/>
      <c r="DC95" s="41"/>
      <c r="DD95" s="41"/>
      <c r="DE95" s="41"/>
      <c r="DF95" s="41"/>
      <c r="DG95" s="41"/>
    </row>
    <row r="96" spans="1:111" s="1" customFormat="1" x14ac:dyDescent="0.35">
      <c r="A96" s="41"/>
      <c r="B96" s="10"/>
      <c r="C96" s="23"/>
      <c r="D96" s="10"/>
      <c r="E96" s="10"/>
      <c r="F9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6" s="23"/>
      <c r="H96" s="11"/>
      <c r="I96" s="23"/>
      <c r="J96" s="11"/>
      <c r="K96" s="74"/>
      <c r="L9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6" s="81" t="str">
        <f>IFERROR(VLOOKUP(Table_BudgetDetails[[#This Row],[Type de stage]],Table_ProgramCategoryLookups[],3,0),"")</f>
        <v/>
      </c>
      <c r="N96" s="86"/>
      <c r="O9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6" s="83"/>
      <c r="Q96" s="83" t="str">
        <f>IFERROR(VLOOKUP(Table_BudgetDetails[[#This Row],[Type de stage]],Table_ProgramCategoryLookups[],4,0),"")</f>
        <v/>
      </c>
      <c r="R96" s="84"/>
      <c r="S9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6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6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6" s="85"/>
      <c r="X96" s="62" t="str">
        <f>IFERROR(1/COUNTIF(Table_BudgetDetails[Nom complet du ou de la stagiaire],Table_BudgetDetails[[#This Row],[Nom complet du ou de la stagiaire]]),"")</f>
        <v/>
      </c>
      <c r="Y96" s="63" t="str">
        <f>IF(Table_BudgetDetails[[#This Row],[Nom complet du ou de la stagiaire]]="","Oui","Non")</f>
        <v>Oui</v>
      </c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41"/>
      <c r="CA96" s="41"/>
      <c r="CB96" s="41"/>
      <c r="CC96" s="41"/>
      <c r="CD96" s="41"/>
      <c r="CE96" s="41"/>
      <c r="CF96" s="41"/>
      <c r="CG96" s="41"/>
      <c r="CH96" s="41"/>
      <c r="CI96" s="41"/>
      <c r="CJ96" s="41"/>
      <c r="CK96" s="41"/>
      <c r="CL96" s="41"/>
      <c r="CM96" s="41"/>
      <c r="CN96" s="41"/>
      <c r="CO96" s="41"/>
      <c r="CP96" s="41"/>
      <c r="CQ96" s="41"/>
      <c r="CR96" s="41"/>
      <c r="CS96" s="41"/>
      <c r="CT96" s="41"/>
      <c r="CU96" s="41"/>
      <c r="CV96" s="41"/>
      <c r="CW96" s="41"/>
      <c r="CX96" s="41"/>
      <c r="CY96" s="41"/>
      <c r="CZ96" s="41"/>
      <c r="DA96" s="41"/>
      <c r="DB96" s="41"/>
      <c r="DC96" s="41"/>
      <c r="DD96" s="41"/>
      <c r="DE96" s="41"/>
      <c r="DF96" s="41"/>
      <c r="DG96" s="41"/>
    </row>
    <row r="97" spans="1:111" s="1" customFormat="1" x14ac:dyDescent="0.35">
      <c r="A97" s="41"/>
      <c r="B97" s="10"/>
      <c r="C97" s="23"/>
      <c r="D97" s="10"/>
      <c r="E97" s="10"/>
      <c r="F9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7" s="23"/>
      <c r="H97" s="11"/>
      <c r="I97" s="23"/>
      <c r="J97" s="11"/>
      <c r="K97" s="74"/>
      <c r="L9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7" s="81" t="str">
        <f>IFERROR(VLOOKUP(Table_BudgetDetails[[#This Row],[Type de stage]],Table_ProgramCategoryLookups[],3,0),"")</f>
        <v/>
      </c>
      <c r="N97" s="86"/>
      <c r="O9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7" s="83"/>
      <c r="Q97" s="83" t="str">
        <f>IFERROR(VLOOKUP(Table_BudgetDetails[[#This Row],[Type de stage]],Table_ProgramCategoryLookups[],4,0),"")</f>
        <v/>
      </c>
      <c r="R97" s="84"/>
      <c r="S9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7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7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7" s="85"/>
      <c r="X97" s="62" t="str">
        <f>IFERROR(1/COUNTIF(Table_BudgetDetails[Nom complet du ou de la stagiaire],Table_BudgetDetails[[#This Row],[Nom complet du ou de la stagiaire]]),"")</f>
        <v/>
      </c>
      <c r="Y97" s="63" t="str">
        <f>IF(Table_BudgetDetails[[#This Row],[Nom complet du ou de la stagiaire]]="","Oui","Non")</f>
        <v>Oui</v>
      </c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  <c r="BM97" s="41"/>
      <c r="BN97" s="41"/>
      <c r="BO97" s="41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41"/>
      <c r="CA97" s="41"/>
      <c r="CB97" s="41"/>
      <c r="CC97" s="41"/>
      <c r="CD97" s="41"/>
      <c r="CE97" s="41"/>
      <c r="CF97" s="41"/>
      <c r="CG97" s="41"/>
      <c r="CH97" s="41"/>
      <c r="CI97" s="41"/>
      <c r="CJ97" s="41"/>
      <c r="CK97" s="41"/>
      <c r="CL97" s="41"/>
      <c r="CM97" s="41"/>
      <c r="CN97" s="41"/>
      <c r="CO97" s="41"/>
      <c r="CP97" s="41"/>
      <c r="CQ97" s="41"/>
      <c r="CR97" s="41"/>
      <c r="CS97" s="41"/>
      <c r="CT97" s="41"/>
      <c r="CU97" s="41"/>
      <c r="CV97" s="41"/>
      <c r="CW97" s="41"/>
      <c r="CX97" s="41"/>
      <c r="CY97" s="41"/>
      <c r="CZ97" s="41"/>
      <c r="DA97" s="41"/>
      <c r="DB97" s="41"/>
      <c r="DC97" s="41"/>
      <c r="DD97" s="41"/>
      <c r="DE97" s="41"/>
      <c r="DF97" s="41"/>
      <c r="DG97" s="41"/>
    </row>
    <row r="98" spans="1:111" s="1" customFormat="1" x14ac:dyDescent="0.35">
      <c r="A98" s="41"/>
      <c r="B98" s="10"/>
      <c r="C98" s="23"/>
      <c r="D98" s="10"/>
      <c r="E98" s="10"/>
      <c r="F9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8" s="23"/>
      <c r="H98" s="11"/>
      <c r="I98" s="23"/>
      <c r="J98" s="11"/>
      <c r="K98" s="74"/>
      <c r="L9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8" s="81" t="str">
        <f>IFERROR(VLOOKUP(Table_BudgetDetails[[#This Row],[Type de stage]],Table_ProgramCategoryLookups[],3,0),"")</f>
        <v/>
      </c>
      <c r="N98" s="86"/>
      <c r="O9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8" s="83"/>
      <c r="Q98" s="83" t="str">
        <f>IFERROR(VLOOKUP(Table_BudgetDetails[[#This Row],[Type de stage]],Table_ProgramCategoryLookups[],4,0),"")</f>
        <v/>
      </c>
      <c r="R98" s="84"/>
      <c r="S9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8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8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8" s="85"/>
      <c r="X98" s="62" t="str">
        <f>IFERROR(1/COUNTIF(Table_BudgetDetails[Nom complet du ou de la stagiaire],Table_BudgetDetails[[#This Row],[Nom complet du ou de la stagiaire]]),"")</f>
        <v/>
      </c>
      <c r="Y98" s="63" t="str">
        <f>IF(Table_BudgetDetails[[#This Row],[Nom complet du ou de la stagiaire]]="","Oui","Non")</f>
        <v>Oui</v>
      </c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  <c r="BH98" s="41"/>
      <c r="BI98" s="41"/>
      <c r="BJ98" s="41"/>
      <c r="BK98" s="41"/>
      <c r="BL98" s="41"/>
      <c r="BM98" s="41"/>
      <c r="BN98" s="41"/>
      <c r="BO98" s="41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41"/>
      <c r="CA98" s="41"/>
      <c r="CB98" s="41"/>
      <c r="CC98" s="41"/>
      <c r="CD98" s="41"/>
      <c r="CE98" s="41"/>
      <c r="CF98" s="41"/>
      <c r="CG98" s="41"/>
      <c r="CH98" s="41"/>
      <c r="CI98" s="41"/>
      <c r="CJ98" s="41"/>
      <c r="CK98" s="41"/>
      <c r="CL98" s="41"/>
      <c r="CM98" s="41"/>
      <c r="CN98" s="41"/>
      <c r="CO98" s="41"/>
      <c r="CP98" s="41"/>
      <c r="CQ98" s="41"/>
      <c r="CR98" s="41"/>
      <c r="CS98" s="41"/>
      <c r="CT98" s="41"/>
      <c r="CU98" s="41"/>
      <c r="CV98" s="41"/>
      <c r="CW98" s="41"/>
      <c r="CX98" s="41"/>
      <c r="CY98" s="41"/>
      <c r="CZ98" s="41"/>
      <c r="DA98" s="41"/>
      <c r="DB98" s="41"/>
      <c r="DC98" s="41"/>
      <c r="DD98" s="41"/>
      <c r="DE98" s="41"/>
      <c r="DF98" s="41"/>
      <c r="DG98" s="41"/>
    </row>
    <row r="99" spans="1:111" s="1" customFormat="1" x14ac:dyDescent="0.35">
      <c r="A99" s="41"/>
      <c r="B99" s="10"/>
      <c r="C99" s="23"/>
      <c r="D99" s="10"/>
      <c r="E99" s="10"/>
      <c r="F99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99" s="23"/>
      <c r="H99" s="11"/>
      <c r="I99" s="23"/>
      <c r="J99" s="11"/>
      <c r="K99" s="74"/>
      <c r="L99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99" s="81" t="str">
        <f>IFERROR(VLOOKUP(Table_BudgetDetails[[#This Row],[Type de stage]],Table_ProgramCategoryLookups[],3,0),"")</f>
        <v/>
      </c>
      <c r="N99" s="86"/>
      <c r="O99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99" s="83"/>
      <c r="Q99" s="83" t="str">
        <f>IFERROR(VLOOKUP(Table_BudgetDetails[[#This Row],[Type de stage]],Table_ProgramCategoryLookups[],4,0),"")</f>
        <v/>
      </c>
      <c r="R99" s="84"/>
      <c r="S99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99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99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99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99" s="85"/>
      <c r="X99" s="62" t="str">
        <f>IFERROR(1/COUNTIF(Table_BudgetDetails[Nom complet du ou de la stagiaire],Table_BudgetDetails[[#This Row],[Nom complet du ou de la stagiaire]]),"")</f>
        <v/>
      </c>
      <c r="Y99" s="63" t="str">
        <f>IF(Table_BudgetDetails[[#This Row],[Nom complet du ou de la stagiaire]]="","Oui","Non")</f>
        <v>Oui</v>
      </c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41"/>
      <c r="CA99" s="41"/>
      <c r="CB99" s="41"/>
      <c r="CC99" s="41"/>
      <c r="CD99" s="41"/>
      <c r="CE99" s="41"/>
      <c r="CF99" s="41"/>
      <c r="CG99" s="41"/>
      <c r="CH99" s="41"/>
      <c r="CI99" s="41"/>
      <c r="CJ99" s="41"/>
      <c r="CK99" s="41"/>
      <c r="CL99" s="41"/>
      <c r="CM99" s="41"/>
      <c r="CN99" s="41"/>
      <c r="CO99" s="41"/>
      <c r="CP99" s="41"/>
      <c r="CQ99" s="41"/>
      <c r="CR99" s="41"/>
      <c r="CS99" s="41"/>
      <c r="CT99" s="41"/>
      <c r="CU99" s="41"/>
      <c r="CV99" s="41"/>
      <c r="CW99" s="41"/>
      <c r="CX99" s="41"/>
      <c r="CY99" s="41"/>
      <c r="CZ99" s="41"/>
      <c r="DA99" s="41"/>
      <c r="DB99" s="41"/>
      <c r="DC99" s="41"/>
      <c r="DD99" s="41"/>
      <c r="DE99" s="41"/>
      <c r="DF99" s="41"/>
      <c r="DG99" s="41"/>
    </row>
    <row r="100" spans="1:111" s="1" customFormat="1" x14ac:dyDescent="0.35">
      <c r="A100" s="41"/>
      <c r="B100" s="10"/>
      <c r="C100" s="23"/>
      <c r="D100" s="10"/>
      <c r="E100" s="10"/>
      <c r="F100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0" s="23"/>
      <c r="H100" s="11"/>
      <c r="I100" s="23"/>
      <c r="J100" s="11"/>
      <c r="K100" s="74"/>
      <c r="L100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0" s="81" t="str">
        <f>IFERROR(VLOOKUP(Table_BudgetDetails[[#This Row],[Type de stage]],Table_ProgramCategoryLookups[],3,0),"")</f>
        <v/>
      </c>
      <c r="N100" s="86"/>
      <c r="O100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0" s="83"/>
      <c r="Q100" s="83" t="str">
        <f>IFERROR(VLOOKUP(Table_BudgetDetails[[#This Row],[Type de stage]],Table_ProgramCategoryLookups[],4,0),"")</f>
        <v/>
      </c>
      <c r="R100" s="84"/>
      <c r="S100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0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0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0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0" s="85"/>
      <c r="X100" s="62" t="str">
        <f>IFERROR(1/COUNTIF(Table_BudgetDetails[Nom complet du ou de la stagiaire],Table_BudgetDetails[[#This Row],[Nom complet du ou de la stagiaire]]),"")</f>
        <v/>
      </c>
      <c r="Y100" s="63" t="str">
        <f>IF(Table_BudgetDetails[[#This Row],[Nom complet du ou de la stagiaire]]="","Oui","Non")</f>
        <v>Oui</v>
      </c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  <c r="BF100" s="41"/>
      <c r="BG100" s="41"/>
      <c r="BH100" s="41"/>
      <c r="BI100" s="41"/>
      <c r="BJ100" s="41"/>
      <c r="BK100" s="41"/>
      <c r="BL100" s="41"/>
      <c r="BM100" s="41"/>
      <c r="BN100" s="41"/>
      <c r="BO100" s="41"/>
      <c r="BP100" s="41"/>
      <c r="BQ100" s="41"/>
      <c r="BR100" s="41"/>
      <c r="BS100" s="41"/>
      <c r="BT100" s="41"/>
      <c r="BU100" s="41"/>
      <c r="BV100" s="41"/>
      <c r="BW100" s="41"/>
      <c r="BX100" s="41"/>
      <c r="BY100" s="41"/>
      <c r="BZ100" s="41"/>
      <c r="CA100" s="41"/>
      <c r="CB100" s="41"/>
      <c r="CC100" s="41"/>
      <c r="CD100" s="41"/>
      <c r="CE100" s="41"/>
      <c r="CF100" s="41"/>
      <c r="CG100" s="41"/>
      <c r="CH100" s="41"/>
      <c r="CI100" s="41"/>
      <c r="CJ100" s="41"/>
      <c r="CK100" s="41"/>
      <c r="CL100" s="41"/>
      <c r="CM100" s="41"/>
      <c r="CN100" s="41"/>
      <c r="CO100" s="41"/>
      <c r="CP100" s="41"/>
      <c r="CQ100" s="41"/>
      <c r="CR100" s="41"/>
      <c r="CS100" s="41"/>
      <c r="CT100" s="41"/>
      <c r="CU100" s="41"/>
      <c r="CV100" s="41"/>
      <c r="CW100" s="41"/>
      <c r="CX100" s="41"/>
      <c r="CY100" s="41"/>
      <c r="CZ100" s="41"/>
      <c r="DA100" s="41"/>
      <c r="DB100" s="41"/>
      <c r="DC100" s="41"/>
      <c r="DD100" s="41"/>
      <c r="DE100" s="41"/>
      <c r="DF100" s="41"/>
      <c r="DG100" s="41"/>
    </row>
    <row r="101" spans="1:111" s="1" customFormat="1" x14ac:dyDescent="0.35">
      <c r="A101" s="41"/>
      <c r="B101" s="10"/>
      <c r="C101" s="23"/>
      <c r="D101" s="10"/>
      <c r="E101" s="10"/>
      <c r="F101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1" s="23"/>
      <c r="H101" s="11"/>
      <c r="I101" s="23"/>
      <c r="J101" s="11"/>
      <c r="K101" s="74"/>
      <c r="L101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1" s="83" t="str">
        <f>IFERROR(VLOOKUP(Table_BudgetDetails[[#This Row],[Type de stage]],Table_ProgramCategoryLookups[],3,0),"")</f>
        <v/>
      </c>
      <c r="N101" s="86"/>
      <c r="O101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1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1" s="83" t="str">
        <f>IFERROR(VLOOKUP(Table_BudgetDetails[[#This Row],[Type de stage]],Table_ProgramCategoryLookups[],4,0),"")</f>
        <v/>
      </c>
      <c r="R101" s="84"/>
      <c r="S101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1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1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1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1" s="85"/>
      <c r="X101" s="62" t="str">
        <f>IFERROR(1/COUNTIF(Table_BudgetDetails[Nom complet du ou de la stagiaire],Table_BudgetDetails[[#This Row],[Nom complet du ou de la stagiaire]]),"")</f>
        <v/>
      </c>
      <c r="Y101" s="63" t="str">
        <f>IF(Table_BudgetDetails[[#This Row],[Nom complet du ou de la stagiaire]]="","Oui","Non")</f>
        <v>Oui</v>
      </c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41"/>
      <c r="CA101" s="41"/>
      <c r="CB101" s="41"/>
      <c r="CC101" s="41"/>
      <c r="CD101" s="41"/>
      <c r="CE101" s="41"/>
      <c r="CF101" s="41"/>
      <c r="CG101" s="41"/>
      <c r="CH101" s="41"/>
      <c r="CI101" s="41"/>
      <c r="CJ101" s="41"/>
      <c r="CK101" s="41"/>
      <c r="CL101" s="41"/>
      <c r="CM101" s="41"/>
      <c r="CN101" s="41"/>
      <c r="CO101" s="41"/>
      <c r="CP101" s="41"/>
      <c r="CQ101" s="41"/>
      <c r="CR101" s="41"/>
      <c r="CS101" s="41"/>
      <c r="CT101" s="41"/>
      <c r="CU101" s="41"/>
      <c r="CV101" s="41"/>
      <c r="CW101" s="41"/>
      <c r="CX101" s="41"/>
      <c r="CY101" s="41"/>
      <c r="CZ101" s="41"/>
      <c r="DA101" s="41"/>
      <c r="DB101" s="41"/>
      <c r="DC101" s="41"/>
      <c r="DD101" s="41"/>
      <c r="DE101" s="41"/>
      <c r="DF101" s="41"/>
      <c r="DG101" s="41"/>
    </row>
    <row r="102" spans="1:111" s="1" customFormat="1" x14ac:dyDescent="0.35">
      <c r="A102" s="41"/>
      <c r="B102" s="10"/>
      <c r="C102" s="23"/>
      <c r="D102" s="10"/>
      <c r="E102" s="10"/>
      <c r="F102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2" s="23"/>
      <c r="H102" s="11"/>
      <c r="I102" s="23"/>
      <c r="J102" s="11"/>
      <c r="K102" s="74"/>
      <c r="L102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2" s="83" t="str">
        <f>IFERROR(VLOOKUP(Table_BudgetDetails[[#This Row],[Type de stage]],Table_ProgramCategoryLookups[],3,0),"")</f>
        <v/>
      </c>
      <c r="N102" s="86"/>
      <c r="O102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2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2" s="83" t="str">
        <f>IFERROR(VLOOKUP(Table_BudgetDetails[[#This Row],[Type de stage]],Table_ProgramCategoryLookups[],4,0),"")</f>
        <v/>
      </c>
      <c r="R102" s="84"/>
      <c r="S102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2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2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2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2" s="85"/>
      <c r="X102" s="62" t="str">
        <f>IFERROR(1/COUNTIF(Table_BudgetDetails[Nom complet du ou de la stagiaire],Table_BudgetDetails[[#This Row],[Nom complet du ou de la stagiaire]]),"")</f>
        <v/>
      </c>
      <c r="Y102" s="63" t="str">
        <f>IF(Table_BudgetDetails[[#This Row],[Nom complet du ou de la stagiaire]]="","Oui","Non")</f>
        <v>Oui</v>
      </c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  <c r="BM102" s="41"/>
      <c r="BN102" s="41"/>
      <c r="BO102" s="41"/>
      <c r="BP102" s="41"/>
      <c r="BQ102" s="41"/>
      <c r="BR102" s="41"/>
      <c r="BS102" s="41"/>
      <c r="BT102" s="41"/>
      <c r="BU102" s="41"/>
      <c r="BV102" s="41"/>
      <c r="BW102" s="41"/>
      <c r="BX102" s="41"/>
      <c r="BY102" s="41"/>
      <c r="BZ102" s="41"/>
      <c r="CA102" s="41"/>
      <c r="CB102" s="41"/>
      <c r="CC102" s="41"/>
      <c r="CD102" s="41"/>
      <c r="CE102" s="41"/>
      <c r="CF102" s="41"/>
      <c r="CG102" s="41"/>
      <c r="CH102" s="41"/>
      <c r="CI102" s="41"/>
      <c r="CJ102" s="41"/>
      <c r="CK102" s="41"/>
      <c r="CL102" s="41"/>
      <c r="CM102" s="41"/>
      <c r="CN102" s="41"/>
      <c r="CO102" s="41"/>
      <c r="CP102" s="41"/>
      <c r="CQ102" s="41"/>
      <c r="CR102" s="41"/>
      <c r="CS102" s="41"/>
      <c r="CT102" s="41"/>
      <c r="CU102" s="41"/>
      <c r="CV102" s="41"/>
      <c r="CW102" s="41"/>
      <c r="CX102" s="41"/>
      <c r="CY102" s="41"/>
      <c r="CZ102" s="41"/>
      <c r="DA102" s="41"/>
      <c r="DB102" s="41"/>
      <c r="DC102" s="41"/>
      <c r="DD102" s="41"/>
      <c r="DE102" s="41"/>
      <c r="DF102" s="41"/>
      <c r="DG102" s="41"/>
    </row>
    <row r="103" spans="1:111" s="1" customFormat="1" x14ac:dyDescent="0.35">
      <c r="A103" s="41"/>
      <c r="B103" s="10"/>
      <c r="C103" s="23"/>
      <c r="D103" s="10"/>
      <c r="E103" s="10"/>
      <c r="F103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3" s="23"/>
      <c r="H103" s="11"/>
      <c r="I103" s="23"/>
      <c r="J103" s="11"/>
      <c r="K103" s="74"/>
      <c r="L103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3" s="83" t="str">
        <f>IFERROR(VLOOKUP(Table_BudgetDetails[[#This Row],[Type de stage]],Table_ProgramCategoryLookups[],3,0),"")</f>
        <v/>
      </c>
      <c r="N103" s="86"/>
      <c r="O103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3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3" s="83" t="str">
        <f>IFERROR(VLOOKUP(Table_BudgetDetails[[#This Row],[Type de stage]],Table_ProgramCategoryLookups[],4,0),"")</f>
        <v/>
      </c>
      <c r="R103" s="84"/>
      <c r="S103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3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3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3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3" s="85"/>
      <c r="X103" s="62" t="str">
        <f>IFERROR(1/COUNTIF(Table_BudgetDetails[Nom complet du ou de la stagiaire],Table_BudgetDetails[[#This Row],[Nom complet du ou de la stagiaire]]),"")</f>
        <v/>
      </c>
      <c r="Y103" s="63" t="str">
        <f>IF(Table_BudgetDetails[[#This Row],[Nom complet du ou de la stagiaire]]="","Oui","Non")</f>
        <v>Oui</v>
      </c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  <c r="BK103" s="41"/>
      <c r="BL103" s="41"/>
      <c r="BM103" s="41"/>
      <c r="BN103" s="41"/>
      <c r="BO103" s="41"/>
      <c r="BP103" s="41"/>
      <c r="BQ103" s="41"/>
      <c r="BR103" s="41"/>
      <c r="BS103" s="41"/>
      <c r="BT103" s="41"/>
      <c r="BU103" s="41"/>
      <c r="BV103" s="41"/>
      <c r="BW103" s="41"/>
      <c r="BX103" s="41"/>
      <c r="BY103" s="41"/>
      <c r="BZ103" s="41"/>
      <c r="CA103" s="41"/>
      <c r="CB103" s="41"/>
      <c r="CC103" s="41"/>
      <c r="CD103" s="41"/>
      <c r="CE103" s="41"/>
      <c r="CF103" s="41"/>
      <c r="CG103" s="41"/>
      <c r="CH103" s="41"/>
      <c r="CI103" s="41"/>
      <c r="CJ103" s="41"/>
      <c r="CK103" s="41"/>
      <c r="CL103" s="41"/>
      <c r="CM103" s="41"/>
      <c r="CN103" s="41"/>
      <c r="CO103" s="41"/>
      <c r="CP103" s="41"/>
      <c r="CQ103" s="41"/>
      <c r="CR103" s="41"/>
      <c r="CS103" s="41"/>
      <c r="CT103" s="41"/>
      <c r="CU103" s="41"/>
      <c r="CV103" s="41"/>
      <c r="CW103" s="41"/>
      <c r="CX103" s="41"/>
      <c r="CY103" s="41"/>
      <c r="CZ103" s="41"/>
      <c r="DA103" s="41"/>
      <c r="DB103" s="41"/>
      <c r="DC103" s="41"/>
      <c r="DD103" s="41"/>
      <c r="DE103" s="41"/>
      <c r="DF103" s="41"/>
      <c r="DG103" s="41"/>
    </row>
    <row r="104" spans="1:111" s="1" customFormat="1" x14ac:dyDescent="0.35">
      <c r="A104" s="41"/>
      <c r="B104" s="10"/>
      <c r="C104" s="23"/>
      <c r="D104" s="10"/>
      <c r="E104" s="10"/>
      <c r="F104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4" s="23"/>
      <c r="H104" s="11"/>
      <c r="I104" s="23"/>
      <c r="J104" s="11"/>
      <c r="K104" s="74"/>
      <c r="L104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4" s="83" t="str">
        <f>IFERROR(VLOOKUP(Table_BudgetDetails[[#This Row],[Type de stage]],Table_ProgramCategoryLookups[],3,0),"")</f>
        <v/>
      </c>
      <c r="N104" s="86"/>
      <c r="O104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4" s="83" t="str">
        <f>IFERROR(VLOOKUP(Table_BudgetDetails[[#This Row],[Type de stage]],Table_ProgramCategoryLookups[[#All],[Type de stage]:[Commentaires]],2,0)+Table_BudgetDetails[[#This Row],[Contribution additionnelle de l’organisation partenaire (par US)]],"")</f>
        <v/>
      </c>
      <c r="Q104" s="83" t="str">
        <f>IFERROR(VLOOKUP(Table_BudgetDetails[[#This Row],[Type de stage]],Table_ProgramCategoryLookups[],4,0),"")</f>
        <v/>
      </c>
      <c r="R104" s="84"/>
      <c r="S104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4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4" s="83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4" s="83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4" s="85"/>
      <c r="X104" s="62" t="str">
        <f>IFERROR(1/COUNTIF(Table_BudgetDetails[Nom complet du ou de la stagiaire],Table_BudgetDetails[[#This Row],[Nom complet du ou de la stagiaire]]),"")</f>
        <v/>
      </c>
      <c r="Y104" s="63" t="str">
        <f>IF(Table_BudgetDetails[[#This Row],[Nom complet du ou de la stagiaire]]="","Oui","Non")</f>
        <v>Oui</v>
      </c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  <c r="BK104" s="41"/>
      <c r="BL104" s="41"/>
      <c r="BM104" s="41"/>
      <c r="BN104" s="41"/>
      <c r="BO104" s="41"/>
      <c r="BP104" s="41"/>
      <c r="BQ104" s="41"/>
      <c r="BR104" s="41"/>
      <c r="BS104" s="41"/>
      <c r="BT104" s="41"/>
      <c r="BU104" s="41"/>
      <c r="BV104" s="41"/>
      <c r="BW104" s="41"/>
      <c r="BX104" s="41"/>
      <c r="BY104" s="41"/>
      <c r="BZ104" s="41"/>
      <c r="CA104" s="41"/>
      <c r="CB104" s="41"/>
      <c r="CC104" s="41"/>
      <c r="CD104" s="41"/>
      <c r="CE104" s="41"/>
      <c r="CF104" s="41"/>
      <c r="CG104" s="41"/>
      <c r="CH104" s="41"/>
      <c r="CI104" s="41"/>
      <c r="CJ104" s="41"/>
      <c r="CK104" s="41"/>
      <c r="CL104" s="41"/>
      <c r="CM104" s="41"/>
      <c r="CN104" s="41"/>
      <c r="CO104" s="41"/>
      <c r="CP104" s="41"/>
      <c r="CQ104" s="41"/>
      <c r="CR104" s="41"/>
      <c r="CS104" s="41"/>
      <c r="CT104" s="41"/>
      <c r="CU104" s="41"/>
      <c r="CV104" s="41"/>
      <c r="CW104" s="41"/>
      <c r="CX104" s="41"/>
      <c r="CY104" s="41"/>
      <c r="CZ104" s="41"/>
      <c r="DA104" s="41"/>
      <c r="DB104" s="41"/>
      <c r="DC104" s="41"/>
      <c r="DD104" s="41"/>
      <c r="DE104" s="41"/>
      <c r="DF104" s="41"/>
      <c r="DG104" s="41"/>
    </row>
    <row r="105" spans="1:111" x14ac:dyDescent="0.35">
      <c r="B105" s="10"/>
      <c r="C105" s="23"/>
      <c r="D105" s="10"/>
      <c r="E105" s="10"/>
      <c r="F105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5" s="23"/>
      <c r="H105" s="11"/>
      <c r="I105" s="23"/>
      <c r="J105" s="11"/>
      <c r="K105" s="74"/>
      <c r="L105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5" s="81" t="str">
        <f>IFERROR(VLOOKUP(Table_BudgetDetails[[#This Row],[Type de stage]],Table_ProgramCategoryLookups[],3,0),"")</f>
        <v/>
      </c>
      <c r="N105" s="86"/>
      <c r="O105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5" s="83"/>
      <c r="Q105" s="83" t="str">
        <f>IFERROR(VLOOKUP(Table_BudgetDetails[[#This Row],[Type de stage]],Table_ProgramCategoryLookups[],4,0),"")</f>
        <v/>
      </c>
      <c r="R105" s="84"/>
      <c r="S105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5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5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5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5" s="85"/>
      <c r="X105" s="62" t="str">
        <f>IFERROR(1/COUNTIF(Table_BudgetDetails[Nom complet du ou de la stagiaire],Table_BudgetDetails[[#This Row],[Nom complet du ou de la stagiaire]]),"")</f>
        <v/>
      </c>
      <c r="Y105" s="63" t="str">
        <f>IF(Table_BudgetDetails[[#This Row],[Nom complet du ou de la stagiaire]]="","Oui","Non")</f>
        <v>Oui</v>
      </c>
    </row>
    <row r="106" spans="1:111" x14ac:dyDescent="0.35">
      <c r="B106" s="10"/>
      <c r="C106" s="23"/>
      <c r="D106" s="10"/>
      <c r="E106" s="10"/>
      <c r="F106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6" s="23"/>
      <c r="H106" s="11"/>
      <c r="I106" s="23"/>
      <c r="J106" s="11"/>
      <c r="K106" s="74"/>
      <c r="L106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6" s="81" t="str">
        <f>IFERROR(VLOOKUP(Table_BudgetDetails[[#This Row],[Type de stage]],Table_ProgramCategoryLookups[],3,0),"")</f>
        <v/>
      </c>
      <c r="N106" s="86"/>
      <c r="O106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6" s="83"/>
      <c r="Q106" s="83" t="str">
        <f>IFERROR(VLOOKUP(Table_BudgetDetails[[#This Row],[Type de stage]],Table_ProgramCategoryLookups[],4,0),"")</f>
        <v/>
      </c>
      <c r="R106" s="84"/>
      <c r="S106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6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6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6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6" s="85"/>
      <c r="X106" s="62" t="str">
        <f>IFERROR(1/COUNTIF(Table_BudgetDetails[Nom complet du ou de la stagiaire],Table_BudgetDetails[[#This Row],[Nom complet du ou de la stagiaire]]),"")</f>
        <v/>
      </c>
      <c r="Y106" s="63" t="str">
        <f>IF(Table_BudgetDetails[[#This Row],[Nom complet du ou de la stagiaire]]="","Oui","Non")</f>
        <v>Oui</v>
      </c>
    </row>
    <row r="107" spans="1:111" x14ac:dyDescent="0.35">
      <c r="B107" s="10"/>
      <c r="C107" s="23"/>
      <c r="D107" s="10"/>
      <c r="E107" s="10"/>
      <c r="F107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7" s="23"/>
      <c r="H107" s="11"/>
      <c r="I107" s="23"/>
      <c r="J107" s="11"/>
      <c r="K107" s="74"/>
      <c r="L107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7" s="81" t="str">
        <f>IFERROR(VLOOKUP(Table_BudgetDetails[[#This Row],[Type de stage]],Table_ProgramCategoryLookups[],3,0),"")</f>
        <v/>
      </c>
      <c r="N107" s="86"/>
      <c r="O107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7" s="83"/>
      <c r="Q107" s="83" t="str">
        <f>IFERROR(VLOOKUP(Table_BudgetDetails[[#This Row],[Type de stage]],Table_ProgramCategoryLookups[],4,0),"")</f>
        <v/>
      </c>
      <c r="R107" s="84"/>
      <c r="S107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7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7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7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7" s="85"/>
      <c r="X107" s="62" t="str">
        <f>IFERROR(1/COUNTIF(Table_BudgetDetails[Nom complet du ou de la stagiaire],Table_BudgetDetails[[#This Row],[Nom complet du ou de la stagiaire]]),"")</f>
        <v/>
      </c>
      <c r="Y107" s="63" t="str">
        <f>IF(Table_BudgetDetails[[#This Row],[Nom complet du ou de la stagiaire]]="","Oui","Non")</f>
        <v>Oui</v>
      </c>
    </row>
    <row r="108" spans="1:111" x14ac:dyDescent="0.35">
      <c r="B108" s="10"/>
      <c r="C108" s="23"/>
      <c r="D108" s="10"/>
      <c r="E108" s="10"/>
      <c r="F108" s="24" t="str">
        <f>IFERROR(VLOOKUP(Table_BudgetDetails[[#This Row],[Professeur·e superviseur·e 
(Titulaire du compte)]],Table_AcademicSupervisors[[Nom de la personne responsable de la supervision et de la personne responsable de la cosupervision]:[Nom de l’établissement d’enseignement]],2,0),"")</f>
        <v/>
      </c>
      <c r="G108" s="23"/>
      <c r="H108" s="11"/>
      <c r="I108" s="23"/>
      <c r="J108" s="11"/>
      <c r="K108" s="74"/>
      <c r="L108" s="75" t="str">
        <f>IF(AND(Table_BudgetDetails[[#This Row],[Nombre d’unités de stage (US)]]&lt;&gt;"",Table_BudgetDetails[[#This Row],[Durée du stage (mois)]]&lt;&gt;"",Table_BudgetDetails[[#This Row],[Date de début prévue]]&lt;&gt;""),EDATE(Table_BudgetDetails[[#This Row],[Date de début prévue]],Table_BudgetDetails[[#This Row],[Durée du stage (mois)]]*Table_BudgetDetails[[#This Row],[Nombre d’unités de stage (US)]]),"")</f>
        <v/>
      </c>
      <c r="M108" s="81" t="str">
        <f>IFERROR(VLOOKUP(Table_BudgetDetails[[#This Row],[Type de stage]],Table_ProgramCategoryLookups[],3,0),"")</f>
        <v/>
      </c>
      <c r="N108" s="86"/>
      <c r="O108" s="83" t="str">
        <f>IF(Table_BudgetDetails[[#This Row],[Contribution de base de l’organisation partenaire (par US)]]&lt;&gt;"",
SUM(Table_BudgetDetails[[#This Row],[Contribution de base de l’organisation partenaire (par US)]:[Contribution additionnelle de l’organisation partenaire (par US)]]),
"")</f>
        <v/>
      </c>
      <c r="P108" s="83"/>
      <c r="Q108" s="83" t="str">
        <f>IFERROR(VLOOKUP(Table_BudgetDetails[[#This Row],[Type de stage]],Table_ProgramCategoryLookups[],4,0),"")</f>
        <v/>
      </c>
      <c r="R108" s="84"/>
      <c r="S108" s="81" t="str">
        <f>IFERROR(
IF(Table_BudgetDetails[[#This Row],[Montant de remplacement]]&lt;&gt;"",Table_BudgetDetails[[#This Row],[Montant total de la bourse (par US)]]-Table_BudgetDetails[[#This Row],[Montant de remplacement]],Table_BudgetDetails[[#This Row],[Montant total de la bourse (par US)]]-Table_BudgetDetails[[#This Row],[Allocation minimale (par US) ]]),
"")</f>
        <v/>
      </c>
      <c r="T108" s="83" t="str">
        <f>IFERROR(IF(Table_BudgetDetails[[#This Row],[Montant de remplacement]]&lt;&gt;"",Table_BudgetDetails[[#This Row],[Montant de remplacement]]*Table_BudgetDetails[[#This Row],[Nombre d’unités de stage (US)]],Table_BudgetDetails[[#This Row],[Allocation minimale (par US) ]]*Table_BudgetDetails[[#This Row],[Nombre d’unités de stage (US)]]),"")</f>
        <v/>
      </c>
      <c r="U108" s="81" t="str">
        <f>IF(OR(Table_BudgetDetails[[#This Row],[Contribution totale de l’organisation partenaire (par US)]]="",Table_BudgetDetails[[#This Row],[Nombre d’unités de stage (US)]]=""),
"",
Table_BudgetDetails[[#This Row],[Contribution totale de l’organisation partenaire (par US)]]*Table_BudgetDetails[[#This Row],[Nombre d’unités de stage (US)]]
)</f>
        <v/>
      </c>
      <c r="V108" s="81" t="str">
        <f>IFERROR(
VLOOKUP(Table_BudgetDetails[[#This Row],[Type de stage]],Table_ProgramCategoryLookups[],5,0)*Table_BudgetDetails[[#This Row],[Nombre d’unités de stage (US)]]+Table_BudgetDetails[[#This Row],[Contribution totale de l’organisation partenaire]],
"")</f>
        <v/>
      </c>
      <c r="W108" s="85"/>
      <c r="X108" s="62" t="str">
        <f>IFERROR(1/COUNTIF(Table_BudgetDetails[Nom complet du ou de la stagiaire],Table_BudgetDetails[[#This Row],[Nom complet du ou de la stagiaire]]),"")</f>
        <v/>
      </c>
      <c r="Y108" s="63" t="str">
        <f>IF(Table_BudgetDetails[[#This Row],[Nom complet du ou de la stagiaire]]="","Oui","Non")</f>
        <v>Oui</v>
      </c>
    </row>
  </sheetData>
  <sheetProtection sheet="1" formatColumns="0" formatRows="0" insertRows="0" deleteRows="0" sort="0" autoFilter="0" pivotTables="0"/>
  <mergeCells count="1">
    <mergeCell ref="B3:I3"/>
  </mergeCells>
  <phoneticPr fontId="8" type="noConversion"/>
  <conditionalFormatting sqref="R9:R108">
    <cfRule type="expression" dxfId="1" priority="1">
      <formula>AND(R9&lt;Q9,R9&lt;&gt;"")</formula>
    </cfRule>
  </conditionalFormatting>
  <conditionalFormatting sqref="T9:T108">
    <cfRule type="expression" dxfId="0" priority="7">
      <formula>AND(T9&lt;R9,T9&lt;&gt;"")</formula>
    </cfRule>
  </conditionalFormatting>
  <dataValidations count="11">
    <dataValidation type="list" allowBlank="1" showInputMessage="1" showErrorMessage="1" sqref="E9:E108" xr:uid="{6BAF03F5-786B-44BC-AD55-2A386574D4D1}">
      <formula1>AcademicSupervisors</formula1>
    </dataValidation>
    <dataValidation type="list" allowBlank="1" showInputMessage="1" showErrorMessage="1" sqref="I9:I108" xr:uid="{0BBE15B7-710E-49E0-A960-385CDDE64595}">
      <formula1>InternshipTypes</formula1>
    </dataValidation>
    <dataValidation type="list" allowBlank="1" showInputMessage="1" showErrorMessage="1" sqref="C9:C108" xr:uid="{C026FD39-6E40-407D-AB5A-1054B366BA48}">
      <formula1>InternDegreeLevels</formula1>
    </dataValidation>
    <dataValidation type="list" allowBlank="1" showInputMessage="1" showErrorMessage="1" errorTitle="Veuillez définir ‘À déterminer’" error="Chaque entrée ‘À déterminer’ doit être unique. Par exemple, préciser ‘À déterminer Maîtrise 1’, ‘À déterminer Doctorat 1’, etc." sqref="D9:D108" xr:uid="{1612A368-D860-4CC7-B0E7-8F40F01D5615}">
      <formula1>AcademicSupervisors</formula1>
    </dataValidation>
    <dataValidation type="custom" allowBlank="1" showInputMessage="1" showErrorMessage="1" errorTitle="Veuillez définir ‘À déterminer’" error="Chaque entrée ‘À déterminer’ doit être unique. Par exemple, préciser ‘À déterminer Maîtrise 1’, ‘À déterminer Doctorat 1’, etc." sqref="B9:C108" xr:uid="{A17D1AEF-6FED-4087-A42E-10B3331D8D04}">
      <formula1>B9&lt;&gt;"TBD"</formula1>
    </dataValidation>
    <dataValidation type="list" allowBlank="1" showInputMessage="1" showErrorMessage="1" sqref="G9:G108" xr:uid="{5B11A40C-3C17-4A1C-BCDA-5B0413B7491D}">
      <formula1>PartnerNames</formula1>
    </dataValidation>
    <dataValidation allowBlank="1" showInputMessage="1" showErrorMessage="1" errorTitle="Veuillez définir ‘À déterminer’" error="Chaque entrée ‘À déterminer’ doit être unique. Par exemple, préciser ‘À déterminer Maîtrise 1’, ‘À déterminer Doctorat 1’, etc." sqref="F9:F108" xr:uid="{DC2EE185-06DB-4453-B5F0-E97941B8E58B}"/>
    <dataValidation type="decimal" allowBlank="1" showInputMessage="1" showErrorMessage="1" error="La durée du stage doit être égale ou supérieure à trois mois." sqref="J9:J108" xr:uid="{03EE5442-819E-4316-BC4A-FB60BC798396}">
      <formula1>4</formula1>
      <formula2>6</formula2>
    </dataValidation>
    <dataValidation type="decimal" allowBlank="1" showInputMessage="1" showErrorMessage="1" sqref="N9:N108 R9:R108" xr:uid="{97154452-02FD-4324-B011-FB301FE8BE7A}">
      <formula1>0</formula1>
      <formula2>999999999.99</formula2>
    </dataValidation>
    <dataValidation type="whole" allowBlank="1" showInputMessage="1" showErrorMessage="1" sqref="H9:H108" xr:uid="{7B4F01FE-F1F1-4A47-98B0-71BD61689B88}">
      <formula1>1</formula1>
      <formula2>99</formula2>
    </dataValidation>
    <dataValidation type="date" allowBlank="1" showInputMessage="1" showErrorMessage="1" sqref="K9:K108" xr:uid="{DD420B28-5F3A-4A8F-BF7E-36CC242A6992}">
      <formula1>44927</formula1>
      <formula2>73049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0" orientation="landscape" r:id="rId1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4735-9FCE-4B90-B7AD-588590D4A656}">
  <sheetPr codeName="Sheet7">
    <tabColor rgb="FF81B9D0"/>
  </sheetPr>
  <dimension ref="A1:N18"/>
  <sheetViews>
    <sheetView showGridLines="0" showRowColHeaders="0" zoomScaleNormal="100" workbookViewId="0">
      <selection activeCell="J14" sqref="J14"/>
    </sheetView>
  </sheetViews>
  <sheetFormatPr defaultColWidth="8.81640625" defaultRowHeight="14.5" x14ac:dyDescent="0.35"/>
  <cols>
    <col min="1" max="1" width="13.7265625" bestFit="1" customWidth="1"/>
    <col min="2" max="2" width="24.54296875" customWidth="1"/>
    <col min="3" max="3" width="15.81640625" customWidth="1"/>
    <col min="4" max="4" width="22.54296875" style="9" customWidth="1"/>
    <col min="5" max="5" width="19" customWidth="1"/>
    <col min="6" max="7" width="21.54296875" bestFit="1" customWidth="1"/>
    <col min="8" max="8" width="10.7265625" customWidth="1"/>
    <col min="9" max="9" width="35.54296875" customWidth="1"/>
  </cols>
  <sheetData>
    <row r="1" spans="1:14" x14ac:dyDescent="0.35">
      <c r="A1" s="29" t="s">
        <v>94</v>
      </c>
      <c r="B1" t="s">
        <v>103</v>
      </c>
      <c r="C1" s="77" t="s">
        <v>105</v>
      </c>
      <c r="D1" s="78"/>
      <c r="E1" s="78"/>
      <c r="F1" s="78"/>
      <c r="G1" s="78"/>
      <c r="H1" s="78"/>
      <c r="I1" s="78"/>
      <c r="J1" s="78"/>
      <c r="K1" s="78"/>
    </row>
    <row r="2" spans="1:14" x14ac:dyDescent="0.35">
      <c r="D2"/>
    </row>
    <row r="3" spans="1:14" ht="29" x14ac:dyDescent="0.35">
      <c r="A3" s="29" t="s">
        <v>75</v>
      </c>
      <c r="B3" s="29" t="s">
        <v>8</v>
      </c>
      <c r="C3" s="29" t="s">
        <v>78</v>
      </c>
      <c r="D3" s="22" t="s">
        <v>95</v>
      </c>
      <c r="E3" s="22" t="s">
        <v>96</v>
      </c>
      <c r="I3" s="73" t="s">
        <v>56</v>
      </c>
    </row>
    <row r="4" spans="1:14" x14ac:dyDescent="0.35">
      <c r="D4"/>
    </row>
    <row r="5" spans="1:14" x14ac:dyDescent="0.35">
      <c r="D5"/>
    </row>
    <row r="6" spans="1:14" x14ac:dyDescent="0.35">
      <c r="D6"/>
    </row>
    <row r="7" spans="1:14" x14ac:dyDescent="0.35">
      <c r="D7"/>
    </row>
    <row r="8" spans="1:14" x14ac:dyDescent="0.35">
      <c r="D8"/>
    </row>
    <row r="9" spans="1:14" x14ac:dyDescent="0.35">
      <c r="D9"/>
    </row>
    <row r="10" spans="1:14" x14ac:dyDescent="0.35">
      <c r="D10"/>
    </row>
    <row r="11" spans="1:14" x14ac:dyDescent="0.35">
      <c r="D11"/>
    </row>
    <row r="14" spans="1:14" x14ac:dyDescent="0.35">
      <c r="M14" s="9"/>
    </row>
    <row r="15" spans="1:14" x14ac:dyDescent="0.35">
      <c r="M15" s="9"/>
    </row>
    <row r="16" spans="1:14" x14ac:dyDescent="0.35">
      <c r="J16" s="22"/>
      <c r="K16" s="22"/>
      <c r="L16" s="22"/>
      <c r="M16" s="22"/>
      <c r="N16" s="22"/>
    </row>
    <row r="17" spans="10:13" x14ac:dyDescent="0.35">
      <c r="M17" s="3"/>
    </row>
    <row r="18" spans="10:13" x14ac:dyDescent="0.35">
      <c r="J18" s="9"/>
      <c r="K18" s="9"/>
      <c r="L18" s="9"/>
      <c r="M18" s="3"/>
    </row>
  </sheetData>
  <sheetProtection pivotTables="0"/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8BA8C-F496-4839-9B30-C5D1DD38400B}">
  <sheetPr codeName="Sheet4">
    <tabColor theme="8" tint="0.59999389629810485"/>
  </sheetPr>
  <dimension ref="A1:M6"/>
  <sheetViews>
    <sheetView showGridLines="0" zoomScale="115" zoomScaleNormal="115" workbookViewId="0">
      <selection activeCell="B2" sqref="B2"/>
    </sheetView>
  </sheetViews>
  <sheetFormatPr defaultColWidth="8.81640625" defaultRowHeight="14.5" x14ac:dyDescent="0.35"/>
  <cols>
    <col min="1" max="1" width="15.453125" bestFit="1" customWidth="1"/>
    <col min="2" max="2" width="18.54296875" bestFit="1" customWidth="1"/>
    <col min="3" max="3" width="11.26953125" bestFit="1" customWidth="1"/>
    <col min="4" max="5" width="11.1796875" bestFit="1" customWidth="1"/>
    <col min="6" max="6" width="15" bestFit="1" customWidth="1"/>
    <col min="7" max="7" width="7.26953125" bestFit="1" customWidth="1"/>
    <col min="8" max="9" width="12.26953125" bestFit="1" customWidth="1"/>
    <col min="10" max="10" width="11.26953125" bestFit="1" customWidth="1"/>
    <col min="11" max="11" width="32.453125" customWidth="1"/>
    <col min="13" max="13" width="12.7265625" customWidth="1"/>
  </cols>
  <sheetData>
    <row r="1" spans="1:13" ht="39.5" x14ac:dyDescent="0.35">
      <c r="K1" s="61" t="s">
        <v>56</v>
      </c>
      <c r="M1" s="34"/>
    </row>
    <row r="2" spans="1:13" s="33" customFormat="1" ht="58" x14ac:dyDescent="0.35">
      <c r="A2" s="45" t="s">
        <v>97</v>
      </c>
      <c r="B2" s="45" t="s">
        <v>98</v>
      </c>
      <c r="C2" s="45"/>
      <c r="D2"/>
      <c r="E2"/>
      <c r="F2"/>
      <c r="G2"/>
      <c r="H2"/>
      <c r="I2"/>
      <c r="J2"/>
    </row>
    <row r="3" spans="1:13" s="33" customFormat="1" ht="29" x14ac:dyDescent="0.35">
      <c r="A3" s="45" t="s">
        <v>99</v>
      </c>
      <c r="B3" s="45" t="s">
        <v>100</v>
      </c>
      <c r="C3" s="45" t="s">
        <v>101</v>
      </c>
      <c r="D3"/>
      <c r="E3"/>
      <c r="F3"/>
      <c r="G3"/>
      <c r="H3"/>
      <c r="I3"/>
      <c r="J3"/>
    </row>
    <row r="4" spans="1:13" x14ac:dyDescent="0.35">
      <c r="A4" s="57" t="s">
        <v>102</v>
      </c>
      <c r="B4" s="12">
        <v>0</v>
      </c>
      <c r="C4" s="12">
        <v>0</v>
      </c>
    </row>
    <row r="5" spans="1:13" x14ac:dyDescent="0.35">
      <c r="A5" s="58" t="s">
        <v>100</v>
      </c>
      <c r="B5" s="12">
        <v>0</v>
      </c>
      <c r="C5" s="12">
        <v>0</v>
      </c>
    </row>
    <row r="6" spans="1:13" x14ac:dyDescent="0.35">
      <c r="A6" s="59" t="s">
        <v>101</v>
      </c>
      <c r="B6" s="46">
        <v>0</v>
      </c>
      <c r="C6" s="46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itacs Document" ma:contentTypeID="0x01010009F983CFF84C7B498FE1EB13CDD8E2B2006F4B1523866F2642842F609AAE6CCC14" ma:contentTypeVersion="26" ma:contentTypeDescription="" ma:contentTypeScope="" ma:versionID="e8cfe674e5a478e8dc446df5a5f874d5">
  <xsd:schema xmlns:xsd="http://www.w3.org/2001/XMLSchema" xmlns:xs="http://www.w3.org/2001/XMLSchema" xmlns:p="http://schemas.microsoft.com/office/2006/metadata/properties" xmlns:ns2="6274b6f3-1b76-417f-a480-adc41037c7dd" xmlns:ns3="ebc1ec10-05ec-4f3a-83cd-29041903bc85" xmlns:ns4="48dedb42-c791-43eb-bc75-f5b863549dbd" targetNamespace="http://schemas.microsoft.com/office/2006/metadata/properties" ma:root="true" ma:fieldsID="2844cb0cd944c2ec7c45f7d100703282" ns2:_="" ns3:_="" ns4:_="">
    <xsd:import namespace="6274b6f3-1b76-417f-a480-adc41037c7dd"/>
    <xsd:import namespace="ebc1ec10-05ec-4f3a-83cd-29041903bc85"/>
    <xsd:import namespace="48dedb42-c791-43eb-bc75-f5b863549dbd"/>
    <xsd:element name="properties">
      <xsd:complexType>
        <xsd:sequence>
          <xsd:element name="documentManagement">
            <xsd:complexType>
              <xsd:all>
                <xsd:element ref="ns2:DocDescription" minOccurs="0"/>
                <xsd:element ref="ns3:Program" minOccurs="0"/>
                <xsd:element ref="ns3:DocumentType" minOccurs="0"/>
                <xsd:element ref="ns3:_Flow_SignoffStatus" minOccurs="0"/>
                <xsd:element ref="ns3:k764059f24f746bbb1066074f05df711" minOccurs="0"/>
                <xsd:element ref="ns4:TaxCatchAll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Variation" minOccurs="0"/>
                <xsd:element ref="ns3:MediaLengthInSeconds" minOccurs="0"/>
                <xsd:element ref="ns3:Documentnam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4b6f3-1b76-417f-a480-adc41037c7dd" elementFormDefault="qualified">
    <xsd:import namespace="http://schemas.microsoft.com/office/2006/documentManagement/types"/>
    <xsd:import namespace="http://schemas.microsoft.com/office/infopath/2007/PartnerControls"/>
    <xsd:element name="DocDescription" ma:index="1" nillable="true" ma:displayName="Document Description" ma:internalName="Doc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1ec10-05ec-4f3a-83cd-29041903bc85" elementFormDefault="qualified">
    <xsd:import namespace="http://schemas.microsoft.com/office/2006/documentManagement/types"/>
    <xsd:import namespace="http://schemas.microsoft.com/office/infopath/2007/PartnerControls"/>
    <xsd:element name="Program" ma:index="2" nillable="true" ma:displayName="Program" ma:format="Dropdown" ma:internalName="Program">
      <xsd:simpleType>
        <xsd:restriction base="dms:Choice">
          <xsd:enumeration value="Multiple Programs/General Resources"/>
          <xsd:enumeration value="Accelerate"/>
          <xsd:enumeration value="Accelerate Explore"/>
          <xsd:enumeration value="Accelerate Entrepreneur"/>
          <xsd:enumeration value="Accelerate International"/>
          <xsd:enumeration value="Accelerate Joint Applications"/>
          <xsd:enumeration value="BSI"/>
          <xsd:enumeration value="CRIA"/>
          <xsd:enumeration value="CSPF"/>
          <xsd:enumeration value="Elevate"/>
          <xsd:enumeration value="GGF"/>
          <xsd:enumeration value="GRI"/>
          <xsd:enumeration value="GRA"/>
          <xsd:enumeration value="MEI"/>
          <xsd:enumeration value="Training"/>
        </xsd:restriction>
      </xsd:simpleType>
    </xsd:element>
    <xsd:element name="DocumentType" ma:index="3" nillable="true" ma:displayName="Document Type" ma:format="Dropdown" ma:internalName="DocumentType">
      <xsd:simpleType>
        <xsd:restriction base="dms:Choice">
          <xsd:enumeration value="Application Documents"/>
          <xsd:enumeration value="Instruction Guide"/>
          <xsd:enumeration value="Internal FAQs"/>
          <xsd:enumeration value="Internal Requirements"/>
          <xsd:enumeration value="Primer/Brochure"/>
          <xsd:enumeration value="Template for Academic Institutions"/>
          <xsd:enumeration value="Template for BDs"/>
          <xsd:enumeration value="Template for Industry Partners"/>
          <xsd:enumeration value="Template for Program Participants"/>
        </xsd:restriction>
      </xsd:simpleType>
    </xsd:element>
    <xsd:element name="_Flow_SignoffStatus" ma:index="5" nillable="true" ma:displayName="Sign-off status" ma:hidden="true" ma:internalName="Sign_x002d_off_x0020_status" ma:readOnly="false">
      <xsd:simpleType>
        <xsd:restriction base="dms:Text"/>
      </xsd:simpleType>
    </xsd:element>
    <xsd:element name="k764059f24f746bbb1066074f05df711" ma:index="10" nillable="true" ma:taxonomy="true" ma:internalName="k764059f24f746bbb1066074f05df711" ma:taxonomyFieldName="ProgramTypes" ma:displayName="ProgramTypes" ma:readOnly="false" ma:default="" ma:fieldId="{4764059f-24f7-46bb-b106-6074f05df711}" ma:sspId="34087440-3523-4496-b5cc-30753195c085" ma:termSetId="616cfd20-08fd-4a15-ad1d-741d2475ce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hidden="true" ma:internalName="MediaServiceKeyPoints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Tags" ma:hidden="true" ma:internalName="MediaServiceAutoTags" ma:readOnly="true">
      <xsd:simpleType>
        <xsd:restriction base="dms:Text"/>
      </xsd:simpleType>
    </xsd:element>
    <xsd:element name="MediaServiceOCR" ma:index="18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Variation" ma:index="22" nillable="true" ma:displayName="Variation" ma:description="Use this column to note the program streams or variations associated with this item." ma:format="Dropdown" ma:internalName="Vari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ollege"/>
                    <xsd:enumeration value="Entrepreneur"/>
                    <xsd:enumeration value="Indigenous"/>
                    <xsd:enumeration value="International"/>
                    <xsd:enumeration value="iPDF"/>
                    <xsd:enumeration value="Joint application"/>
                    <xsd:enumeration value="Not-for-profits"/>
                    <xsd:enumeration value="Special call"/>
                    <xsd:enumeration value="Special partnership"/>
                    <xsd:enumeration value="Strategic"/>
                    <xsd:enumeration value="Training"/>
                  </xsd:restriction>
                </xsd:simpleType>
              </xsd:element>
            </xsd:sequence>
          </xsd:extension>
        </xsd:complexContent>
      </xsd:complex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Documentname" ma:index="24" nillable="true" ma:displayName="Document name" ma:format="Dropdown" ma:internalName="Documentname">
      <xsd:simpleType>
        <xsd:union memberTypes="dms:Text">
          <xsd:simpleType>
            <xsd:restriction base="dms:Choice">
              <xsd:enumeration value="Proposal Template"/>
              <xsd:enumeration value="Intern Replacement Form"/>
              <xsd:enumeration value="Independent Administrator Form"/>
              <xsd:enumeration value="Academic Supervisor Replacement Form"/>
              <xsd:enumeration value="Final Report Template"/>
              <xsd:enumeration value="Email Submission Template"/>
              <xsd:enumeration value="Travel Subsidy Request Form"/>
              <xsd:enumeration value="BD Guide"/>
              <xsd:enumeration value="Indemnity Agreement"/>
              <xsd:enumeration value="New Partner Organization Profile"/>
              <xsd:enumeration value="FAQs/Canned Answers"/>
              <xsd:enumeration value="Exception Request Forms"/>
              <xsd:enumeration value="Internal Reference Document"/>
              <xsd:enumeration value="Eligibility Check"/>
              <xsd:enumeration value="Extension Request Form"/>
              <xsd:enumeration value="Leave/Cancellation Forms"/>
              <xsd:enumeration value="Transfer Forms"/>
              <xsd:enumeration value="Workflows"/>
              <xsd:enumeration value="Application Guide"/>
            </xsd:restriction>
          </xsd:simpleType>
        </xsd:un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edb42-c791-43eb-bc75-f5b863549db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b2e7b9b7-e76a-4b32-8574-cc1469eec175}" ma:internalName="TaxCatchAll" ma:readOnly="false" ma:showField="CatchAllData" ma:web="48dedb42-c791-43eb-bc75-f5b863549d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dedb42-c791-43eb-bc75-f5b863549dbd" xsi:nil="true"/>
    <DocumentType xmlns="ebc1ec10-05ec-4f3a-83cd-29041903bc85">Application Documents</DocumentType>
    <k764059f24f746bbb1066074f05df711 xmlns="ebc1ec10-05ec-4f3a-83cd-29041903bc85">
      <Terms xmlns="http://schemas.microsoft.com/office/infopath/2007/PartnerControls"/>
    </k764059f24f746bbb1066074f05df711>
    <Variation xmlns="ebc1ec10-05ec-4f3a-83cd-29041903bc85" xsi:nil="true"/>
    <Documentname xmlns="ebc1ec10-05ec-4f3a-83cd-29041903bc85">Proposal Template</Documentname>
    <_Flow_SignoffStatus xmlns="ebc1ec10-05ec-4f3a-83cd-29041903bc85" xsi:nil="true"/>
    <Program xmlns="ebc1ec10-05ec-4f3a-83cd-29041903bc85">Accelerate</Program>
    <DocDescription xmlns="6274b6f3-1b76-417f-a480-adc41037c7dd">Budget et calendrier de facturation </DocDescription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5E5CDD-7043-46EF-9064-6EA2938185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74b6f3-1b76-417f-a480-adc41037c7dd"/>
    <ds:schemaRef ds:uri="ebc1ec10-05ec-4f3a-83cd-29041903bc85"/>
    <ds:schemaRef ds:uri="48dedb42-c791-43eb-bc75-f5b863549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17F9A3-6E58-44E5-AC9D-E35A36281F99}">
  <ds:schemaRefs>
    <ds:schemaRef ds:uri="http://purl.org/dc/elements/1.1/"/>
    <ds:schemaRef ds:uri="http://purl.org/dc/dcmitype/"/>
    <ds:schemaRef ds:uri="http://schemas.microsoft.com/office/infopath/2007/PartnerControls"/>
    <ds:schemaRef ds:uri="dcaac1eb-ca33-4427-86c4-0b07afec9369"/>
    <ds:schemaRef ds:uri="http://schemas.microsoft.com/office/2006/documentManagement/types"/>
    <ds:schemaRef ds:uri="e45b4a6f-4934-4b32-9987-cb285a260758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  <ds:schemaRef ds:uri="48dedb42-c791-43eb-bc75-f5b863549dbd"/>
    <ds:schemaRef ds:uri="ebc1ec10-05ec-4f3a-83cd-29041903bc85"/>
    <ds:schemaRef ds:uri="6274b6f3-1b76-417f-a480-adc41037c7dd"/>
  </ds:schemaRefs>
</ds:datastoreItem>
</file>

<file path=customXml/itemProps3.xml><?xml version="1.0" encoding="utf-8"?>
<ds:datastoreItem xmlns:ds="http://schemas.openxmlformats.org/officeDocument/2006/customXml" ds:itemID="{E33B1E49-9524-458E-81BF-E9C0551975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Consultations – interne</vt:lpstr>
      <vt:lpstr>Instructions</vt:lpstr>
      <vt:lpstr>1 – Partenaires et supervision</vt:lpstr>
      <vt:lpstr>2 – Budget – Standard</vt:lpstr>
      <vt:lpstr>3 – Vérification proposition</vt:lpstr>
      <vt:lpstr>Annexe A – Sommaire de la factu</vt:lpstr>
      <vt:lpstr>AcademicSupervisors</vt:lpstr>
      <vt:lpstr>InternDegreeLevels</vt:lpstr>
      <vt:lpstr>InternshipTypes</vt:lpstr>
      <vt:lpstr>PartnerNames</vt:lpstr>
      <vt:lpstr>'2 – Budget – Standard'!Print_Area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smah</dc:creator>
  <cp:keywords/>
  <dc:description/>
  <cp:lastModifiedBy>Pearl Vas</cp:lastModifiedBy>
  <cp:revision/>
  <cp:lastPrinted>2023-07-04T21:08:20Z</cp:lastPrinted>
  <dcterms:created xsi:type="dcterms:W3CDTF">2013-12-01T07:51:13Z</dcterms:created>
  <dcterms:modified xsi:type="dcterms:W3CDTF">2023-11-15T03:01:42Z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5dc9f90d-fe97-40c2-b893-e7ba7d80dc83</vt:lpwstr>
  </property>
  <property fmtid="{D5CDD505-2E9C-101B-9397-08002B2CF9AE}" pid="3" name="ContentTypeId">
    <vt:lpwstr>0x01010009F983CFF84C7B498FE1EB13CDD8E2B2006F4B1523866F2642842F609AAE6CCC14</vt:lpwstr>
  </property>
  <property fmtid="{D5CDD505-2E9C-101B-9397-08002B2CF9AE}" pid="4" name="ProgramTypes">
    <vt:lpwstr/>
  </property>
  <property fmtid="{D5CDD505-2E9C-101B-9397-08002B2CF9AE}" pid="5" name="MediaServiceImageTags">
    <vt:lpwstr/>
  </property>
</Properties>
</file>